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 activeTab="1"/>
  </bookViews>
  <sheets>
    <sheet name="绩效" sheetId="4" r:id="rId1"/>
    <sheet name="1" sheetId="3" r:id="rId2"/>
  </sheets>
  <externalReferences>
    <externalReference r:id="rId3"/>
  </externalReferences>
  <definedNames>
    <definedName name="_xlnm._FilterDatabase" localSheetId="1" hidden="1">'1'!$A$5:$M$38</definedName>
    <definedName name="_xlnm.Print_Titles" localSheetId="1">'1'!$2:$5</definedName>
    <definedName name="_xlnm._FilterDatabase" localSheetId="0" hidden="1">绩效!$A$1:$V$53</definedName>
    <definedName name="_xlnm.Print_Titles" localSheetId="0">绩效!$1:$1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<sst xmlns="http://schemas.openxmlformats.org/spreadsheetml/2006/main" count="1043" uniqueCount="286">
  <si>
    <t>序号</t>
  </si>
  <si>
    <t>项目批准
文号</t>
  </si>
  <si>
    <t>项目名称</t>
  </si>
  <si>
    <t>项目所属任务方向</t>
  </si>
  <si>
    <t>主管单位</t>
  </si>
  <si>
    <t>实施单位</t>
  </si>
  <si>
    <t>建设地点</t>
  </si>
  <si>
    <t>项目类别</t>
  </si>
  <si>
    <t>项目建设内容</t>
  </si>
  <si>
    <t>项目金额</t>
  </si>
  <si>
    <t>项目建设计划开始日期</t>
  </si>
  <si>
    <t>项目建设计划完工日期</t>
  </si>
  <si>
    <t>绩效目标</t>
  </si>
  <si>
    <t>项目受益
总户数和总人数</t>
  </si>
  <si>
    <t>受益贫困总户数和总人数</t>
  </si>
  <si>
    <t>群众参与和利益联结机制</t>
  </si>
  <si>
    <t>资金来源</t>
  </si>
  <si>
    <t>支出金额</t>
  </si>
  <si>
    <t>资金级别</t>
  </si>
  <si>
    <t>是否入库</t>
  </si>
  <si>
    <t>入库金额</t>
  </si>
  <si>
    <t>市级资金文</t>
  </si>
  <si>
    <t>备注</t>
  </si>
  <si>
    <t>实际完成内容</t>
  </si>
  <si>
    <t>西农领办发〔2025〕3号</t>
  </si>
  <si>
    <t>小额扶贫贷款贴息</t>
  </si>
  <si>
    <t>巩固脱贫成果和乡村振兴</t>
  </si>
  <si>
    <t>区农业农村局</t>
  </si>
  <si>
    <t>全区</t>
  </si>
  <si>
    <t>产业发展</t>
  </si>
  <si>
    <t>对享受小额扶贫贷款的脱贫户进行贴息</t>
  </si>
  <si>
    <t>中央提前批（1457万）</t>
  </si>
  <si>
    <t>中央</t>
  </si>
  <si>
    <t>常财预[2024]208号</t>
  </si>
  <si>
    <t>雨露计划</t>
  </si>
  <si>
    <t>巩固三保障成果</t>
  </si>
  <si>
    <t>对脱贫人口（含监测对象）职业教育、技能培训等按照政策予以补贴</t>
  </si>
  <si>
    <t>公益性岗位</t>
  </si>
  <si>
    <t>就业项目</t>
  </si>
  <si>
    <t>开发公益性岗位73个</t>
  </si>
  <si>
    <t>2025年产业直接帮扶</t>
  </si>
  <si>
    <t>对脱贫户直接帮扶不少于500元/户，对监测户直接帮扶不少于1000元/户</t>
  </si>
  <si>
    <t>2024年补0.235元，2025年95.61585</t>
  </si>
  <si>
    <t>2025年金凤街道生态果蔬基地建设项目</t>
  </si>
  <si>
    <t>中洲社区</t>
  </si>
  <si>
    <t>产业发展项目</t>
  </si>
  <si>
    <t>新建大棚10亩</t>
  </si>
  <si>
    <t>就业帮扶车间稳岗就业补贴</t>
  </si>
  <si>
    <t>对吸纳贫困劳动力的帮扶车间进行补贴</t>
  </si>
  <si>
    <t>通过补贴交通成本，激励和稳定脱贫人口外出务工，最终增加其工资性收入，巩固脱贫攻坚成果</t>
  </si>
  <si>
    <t>30户30人</t>
  </si>
  <si>
    <t>一次性交通补贴</t>
  </si>
  <si>
    <t>常财预〔2024〕208号</t>
  </si>
  <si>
    <t>西农领办发〔2025〕10号</t>
  </si>
  <si>
    <t>省级第2批（126万）</t>
  </si>
  <si>
    <t>省级</t>
  </si>
  <si>
    <t>常财预〔2025〕135号</t>
  </si>
  <si>
    <t>占用省级第一批部分指标，从常财预[2025]135号中划拨补齐。</t>
  </si>
  <si>
    <t>项目管理费</t>
  </si>
  <si>
    <t>项目管理</t>
  </si>
  <si>
    <t>保障各项目前期费用</t>
  </si>
  <si>
    <t>西农领办发〔2025〕5号</t>
  </si>
  <si>
    <t>中央第二批（40万）</t>
  </si>
  <si>
    <t>常财预〔2025〕78号</t>
  </si>
  <si>
    <t>祝丰镇唐林村经四渠箱涵拆除重建</t>
  </si>
  <si>
    <t>唐林村</t>
  </si>
  <si>
    <t>乡村建设行动</t>
  </si>
  <si>
    <t>拆除重建桥涵1座</t>
  </si>
  <si>
    <t>西洞庭水稻良种繁育基地建设项目</t>
  </si>
  <si>
    <t>涂家湖村</t>
  </si>
  <si>
    <t>新建烘干厂1座，占地面积约30亩。</t>
  </si>
  <si>
    <t>常财预〔2022〕135号</t>
  </si>
  <si>
    <t>欠发达农场、巩固脱贫成果和乡村振兴</t>
  </si>
  <si>
    <t>西农领办发〔2025〕11号</t>
  </si>
  <si>
    <t>省级第3批（1716万）</t>
  </si>
  <si>
    <t>常财预〔2025〕158号</t>
  </si>
  <si>
    <t>西洞庭友谊桥拆除重建工程项目</t>
  </si>
  <si>
    <t>祝丰镇</t>
  </si>
  <si>
    <t>港口村</t>
  </si>
  <si>
    <t>修建桥梁全长31米，宽6.5米</t>
  </si>
  <si>
    <t>数量指标：友谊桥全长31米，宽6.5米，采用3×8m现浇钢筋混凝土实心板</t>
  </si>
  <si>
    <t>50户164人</t>
  </si>
  <si>
    <t>11户33人</t>
  </si>
  <si>
    <t>通过重建友谊桥，改善脱贫人口，当地居民出行条件，排除安全隐患，提高群众满意度。</t>
  </si>
  <si>
    <t>全区绿色果蔬智慧集散中心建设项目</t>
  </si>
  <si>
    <t>新建集散中心1个，占地面积约130平方米。</t>
  </si>
  <si>
    <t>2025年度金凤街道望洲社区发展庭院经济建设投入项目</t>
  </si>
  <si>
    <t>金凤街道</t>
  </si>
  <si>
    <t>望洲社区</t>
  </si>
  <si>
    <t>打造望洲社区一组整体庭院经济示范片，种植果树350株。</t>
  </si>
  <si>
    <t>300株黄金西柚栽种</t>
  </si>
  <si>
    <t>全区蔬菜水果保鲜冷藏冻库建设</t>
  </si>
  <si>
    <t>龙泉街道</t>
  </si>
  <si>
    <t>天福社区</t>
  </si>
  <si>
    <t>建设一个12m*10.8m*5m大小冷藏保鲜冻库，最大容量约100吨左右</t>
  </si>
  <si>
    <t>12m*10.8m*5m大小冷藏保鲜冻库</t>
  </si>
  <si>
    <t>龙泉街道天福社区大棚果蔬产业项目</t>
  </si>
  <si>
    <t>欠发达农场</t>
  </si>
  <si>
    <t>新建大棚约20个，用于果蔬种植。</t>
  </si>
  <si>
    <t>大棚面积56*88米，看护房120平方米</t>
  </si>
  <si>
    <t>重点产业项目-涂家湖村黄金西柚产业基地建设项目</t>
  </si>
  <si>
    <t>种植黄金西柚约20亩</t>
  </si>
  <si>
    <t>2025年重点产业项目</t>
  </si>
  <si>
    <t>种植黄金西柚20亩</t>
  </si>
  <si>
    <t>重点产业项目-毡帽湖村黄金西柚产业基地建设项目</t>
  </si>
  <si>
    <t>毡帽湖村</t>
  </si>
  <si>
    <t>种植黄金西柚约15亩</t>
  </si>
  <si>
    <t>种植黄金西柚15亩</t>
  </si>
  <si>
    <t>重点产业项目-优质菜油加工生产基地项目</t>
  </si>
  <si>
    <t>菜籽油榨坊设备更新1套，改造菜籽收储间及菜油灌装间各一个。</t>
  </si>
  <si>
    <t>重点产业项目-天福社区黄金西柚种植基地建设项目</t>
  </si>
  <si>
    <t>种植黄金西柚约1400株</t>
  </si>
  <si>
    <t>1400株黄金西柚</t>
  </si>
  <si>
    <t>重点产业项目-特种水产苗种产业基地建设项目</t>
  </si>
  <si>
    <t>新建特种水产苗种基地厂房标准化建设1处，苗种配套饵料池改造、鱼池地面整修及覆膜及其它配套设施</t>
  </si>
  <si>
    <t>重点产业项目-罗氏沼虾现代化养殖技术推广项目</t>
  </si>
  <si>
    <t>金凤山村</t>
  </si>
  <si>
    <t>130亩罗氏沼虾示范基地建设，在原有养殖池塘新建5个养殖温棚，并完善进排水系统、尾水处理系统及增氧设施、投饵设施等其他配套设施、养殖鱼池及养殖设施</t>
  </si>
  <si>
    <t>重点产业项目-朝鲜蓟水肥一体化及配套设施建设项目</t>
  </si>
  <si>
    <t>紫湾村</t>
  </si>
  <si>
    <t>新建一套水肥一体化设施，占地约60亩</t>
  </si>
  <si>
    <t>西农领办发〔2025〕7号</t>
  </si>
  <si>
    <t>西洞庭管理区祝丰镇彭家洲村道路硬化及铺设碎石工程</t>
  </si>
  <si>
    <t>美丽乡村</t>
  </si>
  <si>
    <t>彭家洲村</t>
  </si>
  <si>
    <t>水泥混凝土路面4处共3251.80m2、铺设碎石路面6370m2、混凝土警示桩62根</t>
  </si>
  <si>
    <t>省级第1批（179万）</t>
  </si>
  <si>
    <t>常财预[2025]90号</t>
  </si>
  <si>
    <t>水泥混凝土路面4处共3333.52m2、铺设碎石路面5564m2、混凝土警示桩62根</t>
  </si>
  <si>
    <t>港口村二组沟渠清淤项目</t>
  </si>
  <si>
    <t>革命老区发展</t>
  </si>
  <si>
    <t>区民政局</t>
  </si>
  <si>
    <t>沟渠清淤1500m</t>
  </si>
  <si>
    <t>老区资金</t>
  </si>
  <si>
    <t>彭家洲村二组经一渠道路铺碎石工程项目</t>
  </si>
  <si>
    <t>铺设碎石894m</t>
  </si>
  <si>
    <t>新型经营主体贷款贴息</t>
  </si>
  <si>
    <t>切块资金</t>
  </si>
  <si>
    <t>小型农业水利设施建设（（畅通“中梗阻”渠道）项目）</t>
  </si>
  <si>
    <t>其他</t>
  </si>
  <si>
    <t>区水利局</t>
  </si>
  <si>
    <t>对祝丰镇及金凤街道的七条渠道衬砌和拆除重建，渠道治理长度4.03公里</t>
  </si>
  <si>
    <t>2025年新增入库</t>
  </si>
  <si>
    <t>常财预[2025]135号</t>
  </si>
  <si>
    <t>常财预[2025]158号</t>
  </si>
  <si>
    <t>秸秆综合利用</t>
  </si>
  <si>
    <t>西洞庭管理区供水工程建设项目</t>
  </si>
  <si>
    <t>新建净水厂1座，设计规模20000m³/d；新建取水工程1处，包括取水头部、原水自流管、取水泵房等；敷设输水管线15.8km,管径DN600。</t>
  </si>
  <si>
    <t>西洞庭管理区祝丰镇民安村产业道路新建拓宽及铺设碎石项目</t>
  </si>
  <si>
    <t>民安村</t>
  </si>
  <si>
    <t>新建水泥混凝土路面3处、机耕道铺设碎石4000米</t>
  </si>
  <si>
    <t>水泥混凝土路面11处
、机耕道铺碎石2922米</t>
  </si>
  <si>
    <t>西洞庭管理区祝丰镇民安村居民区连接幸福屋场道路新建工程</t>
  </si>
  <si>
    <t>新建水泥混凝土路面3790.1㎡</t>
  </si>
  <si>
    <t>新建水泥混凝土路面3804.12㎡</t>
  </si>
  <si>
    <t>西洞庭管理区祝丰镇民安村入村民房旁新建排水沟渠、环境改造及太阳能路灯安装工程</t>
  </si>
  <si>
    <t>新建水泥混凝土路面6处、新建砖砌水沟462m、加高砖墙420m、太阳能路灯20盏</t>
  </si>
  <si>
    <r>
      <rPr>
        <sz val="10"/>
        <rFont val="宋体"/>
        <charset val="134"/>
      </rPr>
      <t>水泥混凝土路面6处共1138.5m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、砖砌水沟325.5m、加高砖墙303m、太阳能路灯20盏</t>
    </r>
  </si>
  <si>
    <t>西农领办发〔2025〕12号</t>
  </si>
  <si>
    <t>省级第4批（108万）</t>
  </si>
  <si>
    <t>常财预[2025]159号</t>
  </si>
  <si>
    <t>西农领办发〔2025〕14号</t>
  </si>
  <si>
    <t>新型农业经营主体贷款贴息</t>
  </si>
  <si>
    <t>省级第7批（65万）</t>
  </si>
  <si>
    <t>常财预[2025]165号</t>
  </si>
  <si>
    <t>西洞庭管理区祝丰镇经四渠危桥及灌溉渡槽拆除重建工程</t>
  </si>
  <si>
    <t>特定方向</t>
  </si>
  <si>
    <t>经四渠箱涵拆除、新建一处</t>
  </si>
  <si>
    <t>特殊事项</t>
  </si>
  <si>
    <t>西农领办发〔2025〕6号</t>
  </si>
  <si>
    <t>区级配套资金（300万）</t>
  </si>
  <si>
    <t>区级</t>
  </si>
  <si>
    <t>无</t>
  </si>
  <si>
    <t>集散中心1个，130平方米。</t>
  </si>
  <si>
    <t>附件</t>
  </si>
  <si>
    <r>
      <rPr>
        <b/>
        <sz val="18"/>
        <color theme="1"/>
        <rFont val="宋体"/>
        <charset val="134"/>
      </rPr>
      <t>西洞庭管理区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年衔接资金项目情况明细表</t>
    </r>
  </si>
  <si>
    <t>合计</t>
  </si>
  <si>
    <t>支持已脱贫户参与产业扶贫开发，增加生产性收入</t>
  </si>
  <si>
    <t>30户80人</t>
  </si>
  <si>
    <t>通过对脱贫户、监测户小额贷款贴息，鼓励其发展产业，增加生产性收入</t>
  </si>
  <si>
    <t>数量指标：帮助脱贫户（含监测对象）20人减轻职业教育、技能培训生活负担</t>
  </si>
  <si>
    <t>20户20人</t>
  </si>
  <si>
    <t>通过对脱贫人口（含监测对象）职业教育、技能培训等按照政策予以补贴，减轻脱贫人口（含监测人口）负担</t>
  </si>
  <si>
    <t>数量指标：开发适合脱贫户（含监测对象）73人的公益性岗位，帮助劳动力就近就业</t>
  </si>
  <si>
    <t>60户100人</t>
  </si>
  <si>
    <t>开发公益性岗位，增加脱贫人口（含监测人口）就业机会</t>
  </si>
  <si>
    <t>数量指标：对脱贫户直接帮扶不少于500元/户，对监测户直接帮扶不少于1000元/户</t>
  </si>
  <si>
    <t>600户4000人</t>
  </si>
  <si>
    <t>通过产业直接帮扶，改善农户生产条件，提高群众满意度。</t>
  </si>
  <si>
    <t>数量指标：新建果蔬大棚10亩：绩效指标：受益脱贫户4户8人：满意度指标：受益脱贫人口满意度≥95%。</t>
  </si>
  <si>
    <t>60户227人</t>
  </si>
  <si>
    <t>4户8人</t>
  </si>
  <si>
    <t>通过果蔬大棚建设，带动周边农户务工，增加收入，提高群众满意度。</t>
  </si>
  <si>
    <t>数量指标：鼓励脱贫户（含监测对象）外出就业，提高收入</t>
  </si>
  <si>
    <t>50户50人</t>
  </si>
  <si>
    <t>通过对脱贫户（含监测对象）外出务工进行一次性交通补助，减轻脱贫人口（含监测人口）生活负担</t>
  </si>
  <si>
    <t>数量指标：保障衔接资金投入项目前期费用</t>
  </si>
  <si>
    <t>数量指标：重建桥涵1座</t>
  </si>
  <si>
    <t>32户85人</t>
  </si>
  <si>
    <t>9户18人</t>
  </si>
  <si>
    <t>通过重建桥涵1座，解决了老百姓安全出行问题，并降低农产品运输成本，提高群众满意度</t>
  </si>
  <si>
    <t>数量指标：新建烘干厂1座</t>
  </si>
  <si>
    <t>256户766人</t>
  </si>
  <si>
    <t>24户49人</t>
  </si>
  <si>
    <t>通过新建1座烘干厂，当地水稻烘干成本降低，水稻出售价格上涨，增加农民收入，提高老百姓满意度</t>
  </si>
  <si>
    <t>数量指标：完成1个占地130平方米的集散中心。绩效指标：受益脱贫人口XX人。满意度指标：受益脱贫人口满意度≥95%。</t>
  </si>
  <si>
    <t>8户31人</t>
  </si>
  <si>
    <t>3户6人</t>
  </si>
  <si>
    <t>通过建设集散中心，为群众农产品提供转运、包装和检验检测场所，提高就业和产业发展。</t>
  </si>
  <si>
    <t>数量指标：栽种果树350棵；效益指标：通过栽种果树，每户每年增收600元；受益脱贫人口7户21人；满意度指标：受益脱贫人口满意度≥95%。</t>
  </si>
  <si>
    <t>53户215人</t>
  </si>
  <si>
    <t>7户21人</t>
  </si>
  <si>
    <t>通过发展庭院种植，帮助农户增收，提高群众满意度。</t>
  </si>
  <si>
    <t>数量指标：完成1个占地130平方米的冻库。绩效指标：受益脱贫人口XX人。满意度指标：受益脱贫人口满意度≥95%。</t>
  </si>
  <si>
    <t>10户35人</t>
  </si>
  <si>
    <t>4户14人</t>
  </si>
  <si>
    <t>建设冻库后，可以提高农户农产品保鲜储存，提高销售价格。</t>
  </si>
  <si>
    <t>数量指标：完成1个果蔬大棚建设。绩效指标：受益脱贫人口XX人。满意度指标：受益脱贫人口满意度≥95%。</t>
  </si>
  <si>
    <t>2户10人</t>
  </si>
  <si>
    <t>1户7人</t>
  </si>
  <si>
    <t>通过发展大棚产业，提高群众就业率，带动本地经济发展。</t>
  </si>
  <si>
    <t>数量指标：种植黄金西柚约20亩</t>
  </si>
  <si>
    <t>65户189人</t>
  </si>
  <si>
    <t>14户26人</t>
  </si>
  <si>
    <t>通过种植黄金西柚，充分利用庭院空间，增加老百姓收益，提高满意度</t>
  </si>
  <si>
    <t>数量指标：种植黄金西柚约15亩</t>
  </si>
  <si>
    <t>33户76人</t>
  </si>
  <si>
    <t>11户19人</t>
  </si>
  <si>
    <t>数量指标：新建菜籽收储间及菜油灌装间各1个、菜籽油榨坊设备更新1套：绩效指标：受益脱贫户4户8人：满意度指标：受益脱贫人口满意度≥95%。</t>
  </si>
  <si>
    <t>通过优质菜油加工生产基地建设，回收种植户油菜籽，带动农民增收，提高群众满意度。</t>
  </si>
  <si>
    <t>数量指标：完成生态护坡820米。绩效指标：受益脱贫人口7人。满意度指标：受益脱贫人口满意度≥95%。</t>
  </si>
  <si>
    <t>21户114人</t>
  </si>
  <si>
    <t>通过护坡，提高沟渠灌溉排水能力，提高农田生产效率，提高群众收益。</t>
  </si>
  <si>
    <t>数量指标：新建水产苗种基地厂房标准化建设1处</t>
  </si>
  <si>
    <t>35户83人</t>
  </si>
  <si>
    <t>12户28人</t>
  </si>
  <si>
    <t>通过新建水产苗种基地厂房，能够提高当地水产苗种培养能力，提高当地水产养殖收入，促进产业发展，提高满意度</t>
  </si>
  <si>
    <t>数量指标：新建罗氏沼虾示范基地1个</t>
  </si>
  <si>
    <t>26户62人</t>
  </si>
  <si>
    <t>6户13人</t>
  </si>
  <si>
    <t>通过罗氏沼虾基地建设，能够极大提高生产效率，促进产业发展，带动农民增收</t>
  </si>
  <si>
    <t>数量指标：新建一套水肥一体化设施</t>
  </si>
  <si>
    <t>30户79人</t>
  </si>
  <si>
    <t>11户24人</t>
  </si>
  <si>
    <t>通过新建水肥一体化设施，提高朝鲜蓟种植条件，促进产量增长，带动农民增收</t>
  </si>
  <si>
    <t>数量指标：水泥混凝土3251.80m2
、铺设碎石路面6370m2
、混凝土警示桩62根</t>
  </si>
  <si>
    <t>15户36人</t>
  </si>
  <si>
    <t>4户10人</t>
  </si>
  <si>
    <t>通过硬化道路人行道，改善脱贫人口出行条件及运输问题，提高群众满意度。</t>
  </si>
  <si>
    <t>数量指标：沟渠清淤1500m</t>
  </si>
  <si>
    <t>12户36人</t>
  </si>
  <si>
    <t>5户11人</t>
  </si>
  <si>
    <t>通过沟渠清淤，改善村民生活条件，提高群众满意度。</t>
  </si>
  <si>
    <t>数量指标：铺设碎石894m</t>
  </si>
  <si>
    <t>11户35人</t>
  </si>
  <si>
    <t>2户13人</t>
  </si>
  <si>
    <t>通过铺设碎石，改善脱贫人口农业出行条件，提高群众满意度。</t>
  </si>
  <si>
    <t>数量指标：贴息新型经营主体不少于24家</t>
  </si>
  <si>
    <t>214户630人</t>
  </si>
  <si>
    <t>38户108人</t>
  </si>
  <si>
    <t>通过新型经营主体贷款贴息，鼓励其发展产业，增加生产性收入，提高群众满意度。</t>
  </si>
  <si>
    <t>数量指标：渠道治理长度4.03公里</t>
  </si>
  <si>
    <t>996户3200人</t>
  </si>
  <si>
    <t>86户294人</t>
  </si>
  <si>
    <t>通过小型农业水利设施建设，打通渠道梗阻，改善脱贫人口农业灌溉条件，提高地区发展效益。</t>
  </si>
  <si>
    <t>数量指标：新建区级秸秆收储运中心1座</t>
  </si>
  <si>
    <t>2501户5900人</t>
  </si>
  <si>
    <t>通过新建区级秸秆收储运中心1座，解决了全区老百姓秸秆难处理问题，提高了群众满意度</t>
  </si>
  <si>
    <t>数量指标：新建净水厂1座；新建取水工程1处；敷设输水管线15.8km。</t>
  </si>
  <si>
    <t>17531户53200人</t>
  </si>
  <si>
    <t>619户1663人</t>
  </si>
  <si>
    <t>农村供水工程建设通过新建供水工程，取代地下水源，改善脱贫人口供水条件，保障人民安全饮水，提高群众满意度。</t>
  </si>
  <si>
    <t>数量指标：1条道路拓宽，总长525m，新建428m道路硬化，1条碎石机耕路</t>
  </si>
  <si>
    <t>13户32人</t>
  </si>
  <si>
    <t>4户13人</t>
  </si>
  <si>
    <t>通过拓宽道路，改善人口农业运输条件，提高群众满意度。</t>
  </si>
  <si>
    <t>数量指标：新建水泥混凝土路面3790.1㎡</t>
  </si>
  <si>
    <t>10户31人</t>
  </si>
  <si>
    <t>通过新建道路，改善出行条件，提高群众满意度。</t>
  </si>
  <si>
    <t>数量指标：6处水泥混凝土、新建砖砌水沟462m、加高砖墙420m
、太阳能路灯20盏</t>
  </si>
  <si>
    <t>12户33人</t>
  </si>
  <si>
    <t>3户11人</t>
  </si>
  <si>
    <t>通过加强基础设施建设，改善村民生产条件及运输问题，提高群众满意度。</t>
  </si>
  <si>
    <t>数量指标：经四渠箱涵拆除新建一处</t>
  </si>
  <si>
    <t>27户70人</t>
  </si>
  <si>
    <t>通过拆除新建桥梁，改善农业灌溉条件，提高群众满意度。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</si>
</sst>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  <numFmt numFmtId="179" formatCode="yyyy&quot;年&quot;m&quot;月&quot;d&quot;日&quot;;@"/>
  </numFmts>
  <fonts count="4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8"/>
      <name val="Times New Roman"/>
      <charset val="134"/>
    </font>
    <font>
      <sz val="12"/>
      <name val="黑体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vertAlign val="superscript"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5" applyNumberFormat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36" fillId="4" borderId="5" applyNumberFormat="0" applyAlignment="0" applyProtection="0">
      <alignment vertical="center"/>
    </xf>
    <xf numFmtId="0" fontId="37" fillId="5" borderId="7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6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46" fillId="0" borderId="0">
      <alignment vertical="center"/>
    </xf>
    <xf numFmtId="0" fontId="46" fillId="0" borderId="0"/>
    <xf numFmtId="0" fontId="45" fillId="0" borderId="0">
      <protection locked="0"/>
    </xf>
    <xf numFmtId="0" fontId="45" fillId="0" borderId="0">
      <alignment vertical="center"/>
    </xf>
    <xf numFmtId="0" fontId="45" fillId="0" borderId="0">
      <protection locked="0"/>
    </xf>
    <xf numFmtId="0" fontId="0" fillId="0" borderId="0">
      <alignment vertical="center"/>
    </xf>
    <xf numFmtId="0" fontId="45" fillId="0" borderId="0"/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5" fillId="0" borderId="0">
      <protection locked="0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/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45" fillId="0" borderId="0">
      <protection locked="0"/>
    </xf>
    <xf numFmtId="0" fontId="15" fillId="0" borderId="0"/>
    <xf numFmtId="0" fontId="45" fillId="0" borderId="0">
      <protection locked="0"/>
    </xf>
    <xf numFmtId="0" fontId="0" fillId="0" borderId="0">
      <alignment vertical="center"/>
    </xf>
    <xf numFmtId="0" fontId="45" fillId="0" borderId="0">
      <protection locked="0"/>
    </xf>
    <xf numFmtId="0" fontId="46" fillId="0" borderId="0">
      <alignment vertical="center"/>
    </xf>
    <xf numFmtId="0" fontId="45" fillId="0" borderId="0"/>
    <xf numFmtId="0" fontId="45" fillId="0" borderId="0">
      <alignment vertical="center"/>
    </xf>
    <xf numFmtId="0" fontId="0" fillId="0" borderId="0">
      <alignment vertical="center"/>
    </xf>
    <xf numFmtId="0" fontId="45" fillId="0" borderId="0">
      <protection locked="0"/>
    </xf>
    <xf numFmtId="0" fontId="45" fillId="0" borderId="0">
      <protection locked="0"/>
    </xf>
    <xf numFmtId="0" fontId="46" fillId="0" borderId="0">
      <protection locked="0"/>
    </xf>
    <xf numFmtId="0" fontId="0" fillId="0" borderId="0"/>
    <xf numFmtId="0" fontId="45" fillId="0" borderId="0" applyBorder="0">
      <alignment vertical="center"/>
    </xf>
    <xf numFmtId="0" fontId="45" fillId="0" borderId="0">
      <protection locked="0"/>
    </xf>
    <xf numFmtId="0" fontId="0" fillId="0" borderId="0">
      <alignment vertical="center"/>
    </xf>
    <xf numFmtId="0" fontId="0" fillId="0" borderId="0"/>
    <xf numFmtId="0" fontId="46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79" fontId="14" fillId="0" borderId="1" xfId="52" applyNumberFormat="1" applyFont="1" applyFill="1" applyBorder="1" applyAlignment="1">
      <alignment horizontal="center" vertical="center" wrapText="1" shrinkToFit="1"/>
    </xf>
    <xf numFmtId="179" fontId="15" fillId="0" borderId="1" xfId="52" applyNumberFormat="1" applyFont="1" applyFill="1" applyBorder="1" applyAlignment="1">
      <alignment horizontal="center" vertical="center" wrapText="1" shrinkToFit="1"/>
    </xf>
    <xf numFmtId="0" fontId="16" fillId="0" borderId="1" xfId="49" applyNumberFormat="1" applyFont="1" applyFill="1" applyBorder="1" applyAlignment="1" applyProtection="1">
      <alignment horizontal="center" vertical="center" wrapText="1"/>
    </xf>
    <xf numFmtId="179" fontId="16" fillId="0" borderId="1" xfId="49" applyNumberFormat="1" applyFont="1" applyFill="1" applyBorder="1" applyAlignment="1" applyProtection="1">
      <alignment horizontal="center" vertical="center" wrapText="1"/>
    </xf>
    <xf numFmtId="179" fontId="15" fillId="0" borderId="1" xfId="49" applyNumberFormat="1" applyFont="1" applyFill="1" applyBorder="1" applyAlignment="1" applyProtection="1">
      <alignment horizontal="center" vertical="center" wrapText="1"/>
    </xf>
    <xf numFmtId="178" fontId="16" fillId="0" borderId="1" xfId="49" applyNumberFormat="1" applyFont="1" applyFill="1" applyBorder="1" applyAlignment="1" applyProtection="1">
      <alignment horizontal="center" vertical="center" wrapText="1"/>
    </xf>
    <xf numFmtId="0" fontId="15" fillId="0" borderId="1" xfId="49" applyNumberFormat="1" applyFont="1" applyFill="1" applyBorder="1" applyAlignment="1" applyProtection="1">
      <alignment horizontal="center" vertical="center" wrapText="1"/>
    </xf>
    <xf numFmtId="0" fontId="17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/>
    </xf>
    <xf numFmtId="179" fontId="2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8" fontId="2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96" applyNumberFormat="1" applyFont="1" applyFill="1" applyBorder="1" applyAlignment="1" applyProtection="1">
      <alignment horizontal="center" vertical="center" wrapText="1"/>
    </xf>
    <xf numFmtId="0" fontId="17" fillId="0" borderId="1" xfId="96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95" applyNumberFormat="1" applyFont="1" applyFill="1" applyBorder="1" applyAlignment="1" applyProtection="1">
      <alignment horizontal="center" vertical="center" wrapText="1"/>
    </xf>
    <xf numFmtId="0" fontId="17" fillId="0" borderId="1" xfId="95" applyNumberFormat="1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2018年统筹整合年末调整情况表（15号文件20180731李翠玲）2" xfId="49"/>
    <cellStyle name="常规_Sheet1_2018年统筹整合年末调整情况表（15号文件20180731李翠玲）2 2" xfId="50"/>
    <cellStyle name="常规_Sheet1" xfId="51"/>
    <cellStyle name="常规 6 2 2" xfId="52"/>
    <cellStyle name="常规 5 3 3" xfId="53"/>
    <cellStyle name="常规 5" xfId="54"/>
    <cellStyle name="常规 46" xfId="55"/>
    <cellStyle name="常规 6 11" xfId="56"/>
    <cellStyle name="常规 4_2020年年初方案附表（草稿）20200224" xfId="57"/>
    <cellStyle name="常规 55" xfId="58"/>
    <cellStyle name="常规 4" xfId="59"/>
    <cellStyle name="常规 32" xfId="60"/>
    <cellStyle name="常规 2" xfId="61"/>
    <cellStyle name="常规 22" xfId="62"/>
    <cellStyle name="常规 17" xfId="63"/>
    <cellStyle name="常规 11 2 2 2 7 2" xfId="64"/>
    <cellStyle name="常规 6" xfId="65"/>
    <cellStyle name="常规 11 2 2 2 7" xfId="66"/>
    <cellStyle name="常规 11 2 2 2" xfId="67"/>
    <cellStyle name="常规 3 2 2 2" xfId="68"/>
    <cellStyle name="常规 11" xfId="69"/>
    <cellStyle name="常规 13" xfId="70"/>
    <cellStyle name="常规 10 3 10" xfId="71"/>
    <cellStyle name="常规 16 2" xfId="72"/>
    <cellStyle name="常规 10 3" xfId="73"/>
    <cellStyle name="常规 2 10" xfId="74"/>
    <cellStyle name="常规 2 3" xfId="75"/>
    <cellStyle name="常规 2 2 6" xfId="76"/>
    <cellStyle name="常规 2 11" xfId="77"/>
    <cellStyle name="常规_Sheet1_5、2020年年初方案附表定稿 3.30  333" xfId="78"/>
    <cellStyle name="常规 7 3 2 3" xfId="79"/>
    <cellStyle name="常规 7" xfId="80"/>
    <cellStyle name="常规 11 3" xfId="81"/>
    <cellStyle name="常规 6 3" xfId="82"/>
    <cellStyle name="常规 2 37" xfId="83"/>
    <cellStyle name="常规 2 2" xfId="84"/>
    <cellStyle name="常规 3" xfId="85"/>
    <cellStyle name="常规 2 10 2" xfId="86"/>
    <cellStyle name="常规 10" xfId="87"/>
    <cellStyle name="常规_Sheet1 2" xfId="88"/>
    <cellStyle name="常规 8" xfId="89"/>
    <cellStyle name="常规 10 28 3" xfId="90"/>
    <cellStyle name="常规 11 2 2" xfId="91"/>
    <cellStyle name="常规_Sheet1 3" xfId="92"/>
    <cellStyle name="常规 9" xfId="93"/>
    <cellStyle name="常规 5 3 2 4" xfId="94"/>
    <cellStyle name="常规 3 2 2" xfId="95"/>
    <cellStyle name="常规 12" xfId="96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39033;&#30446;&#24211;-&#20840;&#21306;&#65288;&#35843;&#2597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区"/>
      <sheetName val="调整后"/>
      <sheetName val="新增入库"/>
      <sheetName val="减少入库"/>
      <sheetName val="减少入库 (农业农村)"/>
      <sheetName val="关键信息调整"/>
      <sheetName val="P1012001"/>
    </sheetNames>
    <sheetDataSet>
      <sheetData sheetId="0"/>
      <sheetData sheetId="1">
        <row r="2"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16</v>
          </cell>
          <cell r="W2">
            <v>17</v>
          </cell>
          <cell r="X2">
            <v>18</v>
          </cell>
          <cell r="Y2">
            <v>19</v>
          </cell>
        </row>
        <row r="3">
          <cell r="G3" t="str">
            <v>项目名称</v>
          </cell>
          <cell r="H3" t="str">
            <v>建设性质</v>
          </cell>
          <cell r="I3" t="str">
            <v>实施地点</v>
          </cell>
          <cell r="J3" t="str">
            <v>时间进度</v>
          </cell>
        </row>
        <row r="3">
          <cell r="L3" t="str">
            <v>责任单位</v>
          </cell>
          <cell r="M3" t="str">
            <v>建设内容及规模</v>
          </cell>
          <cell r="N3" t="str">
            <v>资金规模和筹资方式</v>
          </cell>
        </row>
        <row r="3">
          <cell r="Q3" t="str">
            <v>受益对象</v>
          </cell>
        </row>
        <row r="3">
          <cell r="X3" t="str">
            <v>绩效目标</v>
          </cell>
          <cell r="Y3" t="str">
            <v>联农带农机制</v>
          </cell>
        </row>
        <row r="4">
          <cell r="J4" t="str">
            <v>计划开工时间</v>
          </cell>
          <cell r="K4" t="str">
            <v>计划完工时间</v>
          </cell>
        </row>
        <row r="4">
          <cell r="N4" t="str">
            <v>项目预算总投资（万元）</v>
          </cell>
          <cell r="O4" t="str">
            <v>其中</v>
          </cell>
        </row>
        <row r="4">
          <cell r="Q4" t="str">
            <v>受益村数（个）</v>
          </cell>
        </row>
        <row r="4">
          <cell r="S4" t="str">
            <v>受益户数（户）</v>
          </cell>
          <cell r="T4" t="str">
            <v>受益人口数（人）</v>
          </cell>
        </row>
        <row r="5">
          <cell r="O5" t="str">
            <v>财政投资（万元）</v>
          </cell>
          <cell r="P5" t="str">
            <v>其他资金（万元）</v>
          </cell>
        </row>
        <row r="5">
          <cell r="R5" t="str">
            <v>受益户数和人数</v>
          </cell>
        </row>
        <row r="5">
          <cell r="U5" t="str">
            <v>脱贫户数和人数</v>
          </cell>
          <cell r="V5" t="str">
            <v>受益脱贫户数及防止返贫监测对象人口数（户）</v>
          </cell>
          <cell r="W5" t="str">
            <v>受益脱贫户数及防止返贫监测对象人口数（人）</v>
          </cell>
        </row>
        <row r="6">
          <cell r="G6" t="str">
            <v>小额扶贫贷款贴息</v>
          </cell>
          <cell r="H6" t="str">
            <v>新建</v>
          </cell>
          <cell r="I6" t="str">
            <v>全区</v>
          </cell>
          <cell r="J6" t="str">
            <v>1月</v>
          </cell>
          <cell r="K6" t="str">
            <v>12月</v>
          </cell>
          <cell r="L6" t="str">
            <v>区农业农村局</v>
          </cell>
          <cell r="M6" t="str">
            <v>对发放的扶贫小额贷款利息进行财政补贴</v>
          </cell>
          <cell r="N6">
            <v>12</v>
          </cell>
          <cell r="O6">
            <v>12</v>
          </cell>
          <cell r="P6">
            <v>0</v>
          </cell>
          <cell r="Q6">
            <v>15</v>
          </cell>
          <cell r="R6" t="str">
            <v>30户80人</v>
          </cell>
          <cell r="S6">
            <v>30</v>
          </cell>
          <cell r="T6">
            <v>80</v>
          </cell>
          <cell r="U6" t="str">
            <v>30户80人</v>
          </cell>
          <cell r="V6">
            <v>30</v>
          </cell>
          <cell r="W6">
            <v>80</v>
          </cell>
          <cell r="X6" t="str">
            <v>支持已脱贫户参与产业扶贫开发，增加生产性收入</v>
          </cell>
          <cell r="Y6" t="str">
            <v>通过对脱贫户、监测户小额贷款贴息，鼓励其发展产业，增加生产性收入</v>
          </cell>
        </row>
        <row r="7">
          <cell r="G7" t="str">
            <v>雨露计划</v>
          </cell>
          <cell r="H7" t="str">
            <v>新建</v>
          </cell>
          <cell r="I7" t="str">
            <v>全区</v>
          </cell>
          <cell r="J7" t="str">
            <v>1月</v>
          </cell>
          <cell r="K7" t="str">
            <v>12月</v>
          </cell>
          <cell r="L7" t="str">
            <v>区农业农村局</v>
          </cell>
          <cell r="M7" t="str">
            <v>对脱贫人口（含监测对象）职业教育、技能培训等按照政策予以补贴</v>
          </cell>
          <cell r="N7">
            <v>7</v>
          </cell>
          <cell r="O7">
            <v>7</v>
          </cell>
          <cell r="P7">
            <v>0</v>
          </cell>
          <cell r="Q7">
            <v>15</v>
          </cell>
          <cell r="R7" t="str">
            <v>20户20人</v>
          </cell>
          <cell r="S7">
            <v>20</v>
          </cell>
          <cell r="T7">
            <v>20</v>
          </cell>
          <cell r="U7" t="str">
            <v>20户20人</v>
          </cell>
          <cell r="V7">
            <v>20</v>
          </cell>
          <cell r="W7">
            <v>20</v>
          </cell>
          <cell r="X7" t="str">
            <v>数量指标：帮助脱贫户（含监测对象）20人减轻职业教育、技能培训生活负担</v>
          </cell>
          <cell r="Y7" t="str">
            <v>通过对脱贫人口（含监测对象）职业教育、技能培训等按照政策予以补贴，减轻脱贫人口（含监测人口）负担</v>
          </cell>
        </row>
        <row r="8">
          <cell r="G8" t="str">
            <v>公益性岗位</v>
          </cell>
          <cell r="H8" t="str">
            <v>新建</v>
          </cell>
          <cell r="I8" t="str">
            <v>全区</v>
          </cell>
          <cell r="J8" t="str">
            <v>1月</v>
          </cell>
          <cell r="K8" t="str">
            <v>12月</v>
          </cell>
          <cell r="L8" t="str">
            <v>区农业农村局</v>
          </cell>
          <cell r="M8" t="str">
            <v>开发公益性岗位70个</v>
          </cell>
          <cell r="N8">
            <v>130</v>
          </cell>
          <cell r="O8">
            <v>130</v>
          </cell>
          <cell r="P8">
            <v>0</v>
          </cell>
          <cell r="Q8">
            <v>15</v>
          </cell>
          <cell r="R8" t="str">
            <v>60户100人</v>
          </cell>
          <cell r="S8">
            <v>60</v>
          </cell>
          <cell r="T8">
            <v>100</v>
          </cell>
          <cell r="U8" t="str">
            <v>60户100人</v>
          </cell>
          <cell r="V8">
            <v>60</v>
          </cell>
          <cell r="W8">
            <v>100</v>
          </cell>
          <cell r="X8" t="str">
            <v>数量指标：开发适合脱贫户（含监测对象）73人的公益性岗位，帮助劳动力就近就业</v>
          </cell>
          <cell r="Y8" t="str">
            <v>开发公益性岗位，增加脱贫人口（含监测人口）就业机会</v>
          </cell>
        </row>
        <row r="9">
          <cell r="G9" t="str">
            <v>一次性交通补贴</v>
          </cell>
          <cell r="H9" t="str">
            <v>新建</v>
          </cell>
          <cell r="I9" t="str">
            <v>全区</v>
          </cell>
          <cell r="J9" t="str">
            <v>1月</v>
          </cell>
          <cell r="K9" t="str">
            <v>12月</v>
          </cell>
          <cell r="L9" t="str">
            <v>区农业农村局</v>
          </cell>
          <cell r="M9" t="str">
            <v>一次性交通补贴</v>
          </cell>
          <cell r="N9">
            <v>5</v>
          </cell>
          <cell r="O9">
            <v>5</v>
          </cell>
          <cell r="P9">
            <v>0</v>
          </cell>
          <cell r="Q9">
            <v>15</v>
          </cell>
          <cell r="R9" t="str">
            <v>50户50人</v>
          </cell>
          <cell r="S9">
            <v>50</v>
          </cell>
          <cell r="T9">
            <v>50</v>
          </cell>
          <cell r="U9" t="str">
            <v>50户50人</v>
          </cell>
          <cell r="V9">
            <v>50</v>
          </cell>
          <cell r="W9">
            <v>50</v>
          </cell>
          <cell r="X9" t="str">
            <v>数量指标：鼓励脱贫户（含监测对象）外出就业，提高收入</v>
          </cell>
          <cell r="Y9" t="str">
            <v>通过对脱贫户（含监测对象）外出务工进行一次性交通补助，减轻脱贫人口（含监测人口）生活负担</v>
          </cell>
        </row>
        <row r="10">
          <cell r="G10" t="str">
            <v>项目管理费</v>
          </cell>
          <cell r="H10" t="str">
            <v>新建</v>
          </cell>
          <cell r="I10" t="str">
            <v>全区</v>
          </cell>
          <cell r="J10" t="str">
            <v>1月</v>
          </cell>
          <cell r="K10" t="str">
            <v>12月</v>
          </cell>
          <cell r="L10" t="str">
            <v>区农业农村局</v>
          </cell>
          <cell r="M10" t="str">
            <v>项目管理费</v>
          </cell>
          <cell r="N10">
            <v>30</v>
          </cell>
          <cell r="O10">
            <v>30</v>
          </cell>
          <cell r="P10">
            <v>0</v>
          </cell>
          <cell r="Q10">
            <v>15</v>
          </cell>
          <cell r="R10" t="str">
            <v>600户4000人</v>
          </cell>
          <cell r="S10">
            <v>600</v>
          </cell>
          <cell r="T10">
            <v>4000</v>
          </cell>
          <cell r="U10" t="str">
            <v>600户4000人</v>
          </cell>
          <cell r="V10">
            <v>600</v>
          </cell>
          <cell r="W10">
            <v>4000</v>
          </cell>
          <cell r="X10" t="str">
            <v>数量指标：保障衔接资金投入项目前期费用</v>
          </cell>
          <cell r="Y10" t="str">
            <v>保障各项目前期费用</v>
          </cell>
        </row>
        <row r="11">
          <cell r="G11" t="str">
            <v>2025年产业直接帮扶</v>
          </cell>
          <cell r="H11" t="str">
            <v>新建</v>
          </cell>
          <cell r="I11" t="str">
            <v>全区</v>
          </cell>
          <cell r="J11" t="str">
            <v>1月</v>
          </cell>
          <cell r="K11" t="str">
            <v>12月</v>
          </cell>
          <cell r="L11" t="str">
            <v>区农业农村局</v>
          </cell>
          <cell r="M11" t="str">
            <v>对脱贫户直接帮扶不少于500元/户，对监测户直接帮扶不少于1000元/户</v>
          </cell>
          <cell r="N11">
            <v>85</v>
          </cell>
          <cell r="O11">
            <v>85</v>
          </cell>
          <cell r="P11">
            <v>0</v>
          </cell>
          <cell r="Q11">
            <v>15</v>
          </cell>
          <cell r="R11" t="str">
            <v>600户4000人</v>
          </cell>
          <cell r="S11">
            <v>600</v>
          </cell>
          <cell r="T11">
            <v>4000</v>
          </cell>
          <cell r="U11" t="str">
            <v>600户4000人</v>
          </cell>
          <cell r="V11">
            <v>600</v>
          </cell>
          <cell r="W11">
            <v>4000</v>
          </cell>
          <cell r="X11" t="str">
            <v>数量指标：对脱贫户直接帮扶不少于500元/户，对监测户直接帮扶不少于1000元/户</v>
          </cell>
          <cell r="Y11" t="str">
            <v>通过产业直接帮扶，改善农户生产条件，提高群众满意度。</v>
          </cell>
        </row>
        <row r="12">
          <cell r="G12" t="str">
            <v>新型经营主体贷款贴息</v>
          </cell>
          <cell r="H12" t="str">
            <v>新建</v>
          </cell>
          <cell r="I12" t="str">
            <v>全区</v>
          </cell>
          <cell r="J12" t="str">
            <v>1月</v>
          </cell>
          <cell r="K12" t="str">
            <v>12月</v>
          </cell>
          <cell r="L12" t="str">
            <v>区农业农村局</v>
          </cell>
          <cell r="M12" t="str">
            <v>贴息新型经营主体不少于24家</v>
          </cell>
          <cell r="N12">
            <v>80</v>
          </cell>
          <cell r="O12">
            <v>80</v>
          </cell>
        </row>
        <row r="12">
          <cell r="Q12">
            <v>15</v>
          </cell>
          <cell r="R12" t="str">
            <v>214户630人</v>
          </cell>
          <cell r="S12">
            <v>214</v>
          </cell>
          <cell r="T12">
            <v>630</v>
          </cell>
          <cell r="U12" t="str">
            <v>38户108人</v>
          </cell>
          <cell r="V12">
            <v>38</v>
          </cell>
          <cell r="W12">
            <v>108</v>
          </cell>
          <cell r="X12" t="str">
            <v>数量指标：贴息新型经营主体不少于24家</v>
          </cell>
          <cell r="Y12" t="str">
            <v>通过新型经营主体贷款贴息，鼓励其发展产业，增加生产性收入，提高群众满意度。</v>
          </cell>
        </row>
        <row r="13">
          <cell r="G13" t="str">
            <v>2025年美丽乡村建设</v>
          </cell>
          <cell r="H13" t="str">
            <v>新建</v>
          </cell>
          <cell r="I13" t="str">
            <v>全区</v>
          </cell>
          <cell r="J13" t="str">
            <v>1月</v>
          </cell>
          <cell r="K13" t="str">
            <v>12月</v>
          </cell>
          <cell r="L13" t="str">
            <v>区农业农村局</v>
          </cell>
          <cell r="M13" t="str">
            <v>建设美丽乡村2个</v>
          </cell>
          <cell r="N13">
            <v>100</v>
          </cell>
          <cell r="O13">
            <v>100</v>
          </cell>
        </row>
        <row r="13">
          <cell r="Q13">
            <v>1</v>
          </cell>
          <cell r="R13" t="str">
            <v>212户448人</v>
          </cell>
          <cell r="S13">
            <v>212</v>
          </cell>
          <cell r="T13">
            <v>448</v>
          </cell>
          <cell r="U13" t="str">
            <v>20户56人</v>
          </cell>
          <cell r="V13">
            <v>20</v>
          </cell>
          <cell r="W13">
            <v>56</v>
          </cell>
          <cell r="X13" t="str">
            <v>数量指标：建设美丽乡村2个</v>
          </cell>
          <cell r="Y13" t="str">
            <v>通过产业发展，改善产业基地生产条件。</v>
          </cell>
        </row>
        <row r="14">
          <cell r="G14" t="str">
            <v>祝丰镇唐林村沟渠清淤项目</v>
          </cell>
          <cell r="H14" t="str">
            <v>新建</v>
          </cell>
          <cell r="I14" t="str">
            <v>唐林村一、二、三组</v>
          </cell>
          <cell r="J14" t="str">
            <v>1月</v>
          </cell>
          <cell r="K14" t="str">
            <v>12月</v>
          </cell>
          <cell r="L14" t="str">
            <v>祝丰镇</v>
          </cell>
          <cell r="M14" t="str">
            <v>对全村大小沟渠进行清淤治理4000米</v>
          </cell>
          <cell r="N14">
            <v>10</v>
          </cell>
          <cell r="O14">
            <v>10</v>
          </cell>
          <cell r="P14">
            <v>0</v>
          </cell>
          <cell r="Q14">
            <v>1</v>
          </cell>
          <cell r="R14" t="str">
            <v>212户448人</v>
          </cell>
          <cell r="S14">
            <v>212</v>
          </cell>
          <cell r="T14">
            <v>448</v>
          </cell>
          <cell r="U14" t="str">
            <v>12户32人</v>
          </cell>
          <cell r="V14">
            <v>12</v>
          </cell>
          <cell r="W14">
            <v>32</v>
          </cell>
          <cell r="X14" t="str">
            <v>数量指标：清理、维护排灌沟渠4000米</v>
          </cell>
          <cell r="Y14" t="str">
            <v>通过沟渠清理，改善脱贫人口农业灌溉条件，提高群众满意度。</v>
          </cell>
        </row>
        <row r="15">
          <cell r="G15" t="str">
            <v>祝丰镇唐林村田间路铺碎石项目</v>
          </cell>
          <cell r="H15" t="str">
            <v>新建</v>
          </cell>
          <cell r="I15" t="str">
            <v>唐林村一、二、三组</v>
          </cell>
          <cell r="J15" t="str">
            <v>1月</v>
          </cell>
          <cell r="K15" t="str">
            <v>12月</v>
          </cell>
          <cell r="L15" t="str">
            <v>祝丰镇</v>
          </cell>
          <cell r="M15" t="str">
            <v>对村内机耕道铺设碎石4000米</v>
          </cell>
          <cell r="N15">
            <v>20</v>
          </cell>
          <cell r="O15">
            <v>20</v>
          </cell>
          <cell r="P15">
            <v>0</v>
          </cell>
          <cell r="Q15">
            <v>1</v>
          </cell>
          <cell r="R15" t="str">
            <v>232户498人</v>
          </cell>
          <cell r="S15">
            <v>232</v>
          </cell>
          <cell r="T15">
            <v>498</v>
          </cell>
          <cell r="U15" t="str">
            <v>13户36人</v>
          </cell>
          <cell r="V15">
            <v>13</v>
          </cell>
          <cell r="W15">
            <v>36</v>
          </cell>
          <cell r="X15" t="str">
            <v>数量指标：机耕道铺设碎石4000米</v>
          </cell>
          <cell r="Y15" t="str">
            <v>通过铺设产业道路人行道，改善脱贫人口出行条件及运输问题，提高群众满意度。</v>
          </cell>
        </row>
        <row r="16">
          <cell r="G16" t="str">
            <v>唐林村二组居民区雨污分流沟建设项目</v>
          </cell>
          <cell r="H16" t="str">
            <v>新建</v>
          </cell>
          <cell r="I16" t="str">
            <v>唐林村一、二、三组</v>
          </cell>
          <cell r="J16" t="str">
            <v>1月</v>
          </cell>
          <cell r="K16" t="str">
            <v>12月</v>
          </cell>
          <cell r="L16" t="str">
            <v>祝丰镇</v>
          </cell>
          <cell r="M16" t="str">
            <v>对唐林村二组进行雨污分流沟建设1000米</v>
          </cell>
          <cell r="N16">
            <v>40</v>
          </cell>
          <cell r="O16">
            <v>40</v>
          </cell>
          <cell r="P16">
            <v>0</v>
          </cell>
          <cell r="Q16">
            <v>1</v>
          </cell>
          <cell r="R16" t="str">
            <v>51户232人</v>
          </cell>
          <cell r="S16">
            <v>51</v>
          </cell>
          <cell r="T16">
            <v>232</v>
          </cell>
          <cell r="U16" t="str">
            <v>26户79人</v>
          </cell>
          <cell r="V16">
            <v>26</v>
          </cell>
          <cell r="W16">
            <v>79</v>
          </cell>
          <cell r="X16" t="str">
            <v>数量指标：雨污分流沟建设1000米</v>
          </cell>
          <cell r="Y16" t="str">
            <v>通过雨污分流建设，改善脱贫人口人居环境问题，提高群众满意度。</v>
          </cell>
        </row>
        <row r="17">
          <cell r="G17" t="str">
            <v>毡帽湖村农田水利沟渠改造工程</v>
          </cell>
          <cell r="H17" t="str">
            <v>新建</v>
          </cell>
          <cell r="I17" t="str">
            <v>毡帽湖村五组</v>
          </cell>
          <cell r="J17" t="str">
            <v>1月</v>
          </cell>
          <cell r="K17" t="str">
            <v>12月</v>
          </cell>
          <cell r="L17" t="str">
            <v>祝丰镇</v>
          </cell>
          <cell r="M17" t="str">
            <v>450米灌溉沟渠硬化</v>
          </cell>
          <cell r="N17">
            <v>25</v>
          </cell>
          <cell r="O17">
            <v>25</v>
          </cell>
          <cell r="P17">
            <v>0</v>
          </cell>
          <cell r="Q17">
            <v>1</v>
          </cell>
          <cell r="R17" t="str">
            <v>21户63人</v>
          </cell>
          <cell r="S17">
            <v>21</v>
          </cell>
          <cell r="T17">
            <v>63</v>
          </cell>
          <cell r="U17" t="str">
            <v>6户17人</v>
          </cell>
          <cell r="V17">
            <v>6</v>
          </cell>
          <cell r="W17">
            <v>17</v>
          </cell>
          <cell r="X17" t="str">
            <v>数量指标：沟渠硬化430米</v>
          </cell>
          <cell r="Y17" t="str">
            <v>通过硬化沟渠，改善农户生产生活条件</v>
          </cell>
        </row>
        <row r="18">
          <cell r="G18" t="str">
            <v>毡帽湖村三组、五组、七组机耕道碎石铺设项目</v>
          </cell>
          <cell r="H18" t="str">
            <v>新建</v>
          </cell>
          <cell r="I18" t="str">
            <v>毡帽湖村三组、五组、七组</v>
          </cell>
          <cell r="J18" t="str">
            <v>1月</v>
          </cell>
          <cell r="K18" t="str">
            <v>12月</v>
          </cell>
          <cell r="L18" t="str">
            <v>祝丰镇</v>
          </cell>
          <cell r="M18" t="str">
            <v>毡帽湖村三组、五组、七组机耕道碎石铺1500米</v>
          </cell>
          <cell r="N18">
            <v>8</v>
          </cell>
          <cell r="O18">
            <v>8</v>
          </cell>
          <cell r="P18">
            <v>0</v>
          </cell>
          <cell r="Q18">
            <v>1</v>
          </cell>
          <cell r="R18" t="str">
            <v>20户60人</v>
          </cell>
          <cell r="S18">
            <v>20</v>
          </cell>
          <cell r="T18">
            <v>60</v>
          </cell>
          <cell r="U18" t="str">
            <v>10户29人</v>
          </cell>
          <cell r="V18">
            <v>10</v>
          </cell>
          <cell r="W18">
            <v>29</v>
          </cell>
          <cell r="X18" t="str">
            <v>数量指标：机耕道铺设碎石1500米</v>
          </cell>
          <cell r="Y18" t="str">
            <v>通过铺设产业道路人行道，改善脱贫人口出行条件及运输问题，提高群众满意度。</v>
          </cell>
        </row>
        <row r="19">
          <cell r="G19" t="str">
            <v>紫湾村粮蔬基地基础设施建设项目</v>
          </cell>
          <cell r="H19" t="str">
            <v>新建</v>
          </cell>
          <cell r="I19" t="str">
            <v>紫湾村</v>
          </cell>
          <cell r="J19" t="str">
            <v>1月</v>
          </cell>
          <cell r="K19" t="str">
            <v>12月</v>
          </cell>
          <cell r="L19" t="str">
            <v>祝丰镇</v>
          </cell>
          <cell r="M19" t="str">
            <v>涵闸渠道维修4处；道路硬化800米；沟渠硬化400米</v>
          </cell>
          <cell r="N19">
            <v>50</v>
          </cell>
          <cell r="O19">
            <v>50</v>
          </cell>
          <cell r="P19">
            <v>0</v>
          </cell>
          <cell r="Q19">
            <v>1</v>
          </cell>
          <cell r="R19" t="str">
            <v>456户1563人</v>
          </cell>
          <cell r="S19">
            <v>456</v>
          </cell>
          <cell r="T19">
            <v>1563</v>
          </cell>
          <cell r="U19" t="str">
            <v>25户66人</v>
          </cell>
          <cell r="V19">
            <v>25</v>
          </cell>
          <cell r="W19">
            <v>66</v>
          </cell>
          <cell r="X19" t="str">
            <v>数量指标：涵闸渠道维修4处；道路硬化800米；沟渠硬化400米</v>
          </cell>
          <cell r="Y19" t="str">
            <v>通过铺设道路人行道，改善贫脱贫人口出行条件及运输问题，提高群众满意度。</v>
          </cell>
        </row>
        <row r="20">
          <cell r="G20" t="str">
            <v>紫湾村一组、三组道路硬化项目</v>
          </cell>
          <cell r="H20" t="str">
            <v>新建</v>
          </cell>
          <cell r="I20" t="str">
            <v>紫湾村</v>
          </cell>
          <cell r="J20" t="str">
            <v>1月</v>
          </cell>
          <cell r="K20" t="str">
            <v>12月</v>
          </cell>
          <cell r="L20" t="str">
            <v>祝丰镇</v>
          </cell>
          <cell r="M20" t="str">
            <v>长1450米，宽3米，厚0.25米的道路硬化</v>
          </cell>
          <cell r="N20">
            <v>75</v>
          </cell>
          <cell r="O20">
            <v>75</v>
          </cell>
          <cell r="P20">
            <v>0</v>
          </cell>
          <cell r="Q20">
            <v>1</v>
          </cell>
          <cell r="R20" t="str">
            <v>129户398人</v>
          </cell>
          <cell r="S20">
            <v>129</v>
          </cell>
          <cell r="T20">
            <v>398</v>
          </cell>
          <cell r="U20" t="str">
            <v>17户52人</v>
          </cell>
          <cell r="V20">
            <v>17</v>
          </cell>
          <cell r="W20">
            <v>52</v>
          </cell>
          <cell r="X20" t="str">
            <v>数量指标：长1450米，宽3米，厚0.25米的道路硬化</v>
          </cell>
          <cell r="Y20" t="str">
            <v>通过铺设道路人行道，改善贫脱贫人口出行条件及运输问题，提高群众满意度。</v>
          </cell>
        </row>
        <row r="21">
          <cell r="G21" t="str">
            <v>彭家洲村三组、五组机耕道铺设碎石项目</v>
          </cell>
          <cell r="H21" t="str">
            <v>新建</v>
          </cell>
          <cell r="I21" t="str">
            <v>彭家洲村三组、五组</v>
          </cell>
          <cell r="J21" t="str">
            <v>1月</v>
          </cell>
          <cell r="K21" t="str">
            <v>12月</v>
          </cell>
          <cell r="L21" t="str">
            <v>祝丰镇</v>
          </cell>
          <cell r="M21" t="str">
            <v>彭家洲村三组、五组机耕道碎石铺1500米</v>
          </cell>
          <cell r="N21">
            <v>8</v>
          </cell>
          <cell r="O21">
            <v>8</v>
          </cell>
          <cell r="P21">
            <v>0</v>
          </cell>
          <cell r="Q21">
            <v>1</v>
          </cell>
          <cell r="R21" t="str">
            <v>20户60人</v>
          </cell>
          <cell r="S21">
            <v>20</v>
          </cell>
          <cell r="T21">
            <v>60</v>
          </cell>
          <cell r="U21" t="str">
            <v>4户13人</v>
          </cell>
          <cell r="V21">
            <v>4</v>
          </cell>
          <cell r="W21">
            <v>13</v>
          </cell>
          <cell r="X21" t="str">
            <v>数量指标：机耕道铺设碎石1500米</v>
          </cell>
          <cell r="Y21" t="str">
            <v>通过铺设产业道路人行道，改善脱贫人口出行条件及运输问题，提高群众满意度。</v>
          </cell>
        </row>
        <row r="22">
          <cell r="G22" t="str">
            <v>金凤山村一、二、三、四、五、六组沟渠清淤除杂项目</v>
          </cell>
          <cell r="H22" t="str">
            <v>新建</v>
          </cell>
          <cell r="I22" t="str">
            <v>金凤山村一、二、三、四、五、六组</v>
          </cell>
          <cell r="J22" t="str">
            <v>1月</v>
          </cell>
          <cell r="K22" t="str">
            <v>12月</v>
          </cell>
          <cell r="L22" t="str">
            <v>祝丰镇</v>
          </cell>
          <cell r="M22" t="str">
            <v>一，二，三，四，五，六组清淤除杂5000米</v>
          </cell>
          <cell r="N22">
            <v>20</v>
          </cell>
          <cell r="O22">
            <v>20</v>
          </cell>
          <cell r="P22">
            <v>0</v>
          </cell>
          <cell r="Q22">
            <v>1</v>
          </cell>
          <cell r="R22" t="str">
            <v>217户763人</v>
          </cell>
          <cell r="S22">
            <v>217</v>
          </cell>
          <cell r="T22">
            <v>763</v>
          </cell>
          <cell r="U22" t="str">
            <v>22户58人</v>
          </cell>
          <cell r="V22">
            <v>22</v>
          </cell>
          <cell r="W22">
            <v>58</v>
          </cell>
          <cell r="X22" t="str">
            <v>数量指标：沟渠清淤5000米</v>
          </cell>
          <cell r="Y22" t="str">
            <v>通过沟渠清淤，改善脱贫人口农业灌溉条件，提高群众满意度。</v>
          </cell>
        </row>
        <row r="23">
          <cell r="G23" t="str">
            <v>金凤山村一、二、三、四、五组机耕道碎石铺设项目</v>
          </cell>
          <cell r="H23" t="str">
            <v>新建</v>
          </cell>
          <cell r="I23" t="str">
            <v>金凤山村一、二、三、四、五组</v>
          </cell>
          <cell r="J23" t="str">
            <v>1月</v>
          </cell>
          <cell r="K23" t="str">
            <v>12月</v>
          </cell>
          <cell r="L23" t="str">
            <v>祝丰镇</v>
          </cell>
          <cell r="M23" t="str">
            <v>一、二、三、四、五组机耕道碎石铺设5000米</v>
          </cell>
          <cell r="N23">
            <v>25</v>
          </cell>
          <cell r="O23">
            <v>25</v>
          </cell>
          <cell r="P23">
            <v>0</v>
          </cell>
          <cell r="Q23">
            <v>1</v>
          </cell>
          <cell r="R23" t="str">
            <v>256户1263人</v>
          </cell>
          <cell r="S23">
            <v>256</v>
          </cell>
          <cell r="T23">
            <v>1263</v>
          </cell>
          <cell r="U23" t="str">
            <v>25户75人</v>
          </cell>
          <cell r="V23">
            <v>25</v>
          </cell>
          <cell r="W23">
            <v>75</v>
          </cell>
          <cell r="X23" t="str">
            <v>一、二、三、四、五组机耕道碎石铺设5000米</v>
          </cell>
          <cell r="Y23" t="str">
            <v>通过铺设产业道路碎石，改善脱贫人口出行条件及运输问题，提高群众满意度。</v>
          </cell>
        </row>
        <row r="24">
          <cell r="G24" t="str">
            <v>金凤山村六组新建排水管道</v>
          </cell>
          <cell r="H24" t="str">
            <v>新建</v>
          </cell>
          <cell r="I24" t="str">
            <v>金凤山村六组</v>
          </cell>
          <cell r="J24" t="str">
            <v>1月</v>
          </cell>
          <cell r="K24" t="str">
            <v>12月</v>
          </cell>
          <cell r="L24" t="str">
            <v>祝丰镇</v>
          </cell>
          <cell r="M24" t="str">
            <v>六组新建排水管道160米</v>
          </cell>
          <cell r="N24">
            <v>16</v>
          </cell>
          <cell r="O24">
            <v>16</v>
          </cell>
          <cell r="P24">
            <v>0</v>
          </cell>
          <cell r="Q24">
            <v>1</v>
          </cell>
          <cell r="R24" t="str">
            <v>15户47人</v>
          </cell>
          <cell r="S24">
            <v>15</v>
          </cell>
          <cell r="T24">
            <v>47</v>
          </cell>
          <cell r="U24" t="str">
            <v>1户3人</v>
          </cell>
          <cell r="V24">
            <v>1</v>
          </cell>
          <cell r="W24">
            <v>3</v>
          </cell>
          <cell r="X24" t="str">
            <v>六组新建排水管道160米</v>
          </cell>
          <cell r="Y24" t="str">
            <v>改善脱贫人口农业灌溉条件，提高群众满意度。</v>
          </cell>
        </row>
        <row r="25">
          <cell r="G25" t="str">
            <v>港口村二组、三组、四组机耕道铺设碎石项目</v>
          </cell>
          <cell r="H25" t="str">
            <v>新建</v>
          </cell>
          <cell r="I25" t="str">
            <v>港口村二组、三组、四组</v>
          </cell>
          <cell r="J25" t="str">
            <v>1月</v>
          </cell>
          <cell r="K25" t="str">
            <v>12月</v>
          </cell>
          <cell r="L25" t="str">
            <v>祝丰镇</v>
          </cell>
          <cell r="M25" t="str">
            <v>港口村二组、三组、四组机耕道碎石铺3000米</v>
          </cell>
          <cell r="N25">
            <v>15</v>
          </cell>
          <cell r="O25">
            <v>15</v>
          </cell>
          <cell r="P25">
            <v>0</v>
          </cell>
          <cell r="Q25">
            <v>1</v>
          </cell>
          <cell r="R25" t="str">
            <v>38户95人</v>
          </cell>
          <cell r="S25">
            <v>38</v>
          </cell>
          <cell r="T25">
            <v>95</v>
          </cell>
          <cell r="U25" t="str">
            <v>6户17人</v>
          </cell>
          <cell r="V25">
            <v>6</v>
          </cell>
          <cell r="W25">
            <v>17</v>
          </cell>
          <cell r="X25" t="str">
            <v>数量指标：机耕道铺设碎石3000米</v>
          </cell>
          <cell r="Y25" t="str">
            <v>通过铺设产业道路人行道，改善脱贫人口出行条件及运输问题，提高群众满意度。</v>
          </cell>
        </row>
        <row r="26">
          <cell r="G26" t="str">
            <v>港口村二组新建机埠项目</v>
          </cell>
          <cell r="H26" t="str">
            <v>新建</v>
          </cell>
          <cell r="I26" t="str">
            <v>港口村二组</v>
          </cell>
          <cell r="J26" t="str">
            <v>1月</v>
          </cell>
          <cell r="K26" t="str">
            <v>12月</v>
          </cell>
          <cell r="L26" t="str">
            <v>祝丰镇</v>
          </cell>
          <cell r="M26" t="str">
            <v>港口村二组新建机埠一座</v>
          </cell>
          <cell r="N26">
            <v>15</v>
          </cell>
          <cell r="O26">
            <v>15</v>
          </cell>
          <cell r="P26">
            <v>0</v>
          </cell>
          <cell r="Q26">
            <v>1</v>
          </cell>
          <cell r="R26" t="str">
            <v>27户70人</v>
          </cell>
          <cell r="S26">
            <v>27</v>
          </cell>
          <cell r="T26">
            <v>70</v>
          </cell>
          <cell r="U26" t="str">
            <v>3户11人</v>
          </cell>
          <cell r="V26">
            <v>3</v>
          </cell>
          <cell r="W26">
            <v>11</v>
          </cell>
          <cell r="X26" t="str">
            <v>数量指标：新建10寸水泵机埠一座</v>
          </cell>
          <cell r="Y26" t="str">
            <v>通过新建机埠，改善脱贫人口农业灌溉条件，提高群众满意度。</v>
          </cell>
        </row>
        <row r="27">
          <cell r="G27" t="str">
            <v>祝丰镇港口村沟渠斗渠清淤项目</v>
          </cell>
          <cell r="H27" t="str">
            <v>新建</v>
          </cell>
          <cell r="I27" t="str">
            <v>港口村一、二、三、四组</v>
          </cell>
          <cell r="J27" t="str">
            <v>1月</v>
          </cell>
          <cell r="K27" t="str">
            <v>12月</v>
          </cell>
          <cell r="L27" t="str">
            <v>祝丰镇</v>
          </cell>
          <cell r="M27" t="str">
            <v>对全村大小沟渠进行清淤治理3000米</v>
          </cell>
          <cell r="N27">
            <v>9</v>
          </cell>
          <cell r="O27">
            <v>9</v>
          </cell>
          <cell r="P27">
            <v>0</v>
          </cell>
          <cell r="Q27">
            <v>1</v>
          </cell>
          <cell r="R27" t="str">
            <v>45户112人</v>
          </cell>
          <cell r="S27">
            <v>45</v>
          </cell>
          <cell r="T27">
            <v>112</v>
          </cell>
          <cell r="U27" t="str">
            <v>8户25人</v>
          </cell>
          <cell r="V27">
            <v>8</v>
          </cell>
          <cell r="W27">
            <v>25</v>
          </cell>
          <cell r="X27" t="str">
            <v>数量指标：清理、维护排灌沟渠3000米</v>
          </cell>
          <cell r="Y27" t="str">
            <v>通过沟渠清淤，改善脱贫人口农业灌溉条件，提高群众满意度。</v>
          </cell>
        </row>
        <row r="28">
          <cell r="G28" t="str">
            <v>祝丰镇港口村道路硬化项目</v>
          </cell>
          <cell r="H28" t="str">
            <v>新建</v>
          </cell>
          <cell r="I28" t="str">
            <v>港口村一、二、三组</v>
          </cell>
          <cell r="J28" t="str">
            <v>1月</v>
          </cell>
          <cell r="K28" t="str">
            <v>12月</v>
          </cell>
          <cell r="L28" t="str">
            <v>祝丰镇</v>
          </cell>
          <cell r="M28" t="str">
            <v>一、二、三组道路硬化1000米</v>
          </cell>
          <cell r="N28">
            <v>45</v>
          </cell>
          <cell r="O28">
            <v>45</v>
          </cell>
          <cell r="P28">
            <v>0</v>
          </cell>
          <cell r="Q28">
            <v>1</v>
          </cell>
          <cell r="R28" t="str">
            <v>8户26人</v>
          </cell>
          <cell r="S28">
            <v>8</v>
          </cell>
          <cell r="T28">
            <v>26</v>
          </cell>
          <cell r="U28" t="str">
            <v>2户8人</v>
          </cell>
          <cell r="V28">
            <v>2</v>
          </cell>
          <cell r="W28">
            <v>8</v>
          </cell>
          <cell r="X28" t="str">
            <v>数量指标：道路硬化1000米</v>
          </cell>
          <cell r="Y28" t="str">
            <v>通过铺设产业道路人行道，改善脱贫人口出行条件及运输问题，提高群众满意度。</v>
          </cell>
        </row>
        <row r="29">
          <cell r="G29" t="str">
            <v>港口村一组、三组、四组涵闸维修项目</v>
          </cell>
          <cell r="H29" t="str">
            <v>维修</v>
          </cell>
          <cell r="I29" t="str">
            <v>港口村一组、三组、四组</v>
          </cell>
          <cell r="J29" t="str">
            <v>1月</v>
          </cell>
          <cell r="K29" t="str">
            <v>12月</v>
          </cell>
          <cell r="L29" t="str">
            <v>祝丰镇</v>
          </cell>
          <cell r="M29" t="str">
            <v>港口村一组、三组、四组涵闸维修四处</v>
          </cell>
          <cell r="N29">
            <v>8</v>
          </cell>
          <cell r="O29">
            <v>8</v>
          </cell>
          <cell r="P29">
            <v>0</v>
          </cell>
          <cell r="Q29">
            <v>1</v>
          </cell>
          <cell r="R29" t="str">
            <v>23户69人</v>
          </cell>
          <cell r="S29">
            <v>23</v>
          </cell>
          <cell r="T29">
            <v>69</v>
          </cell>
          <cell r="U29" t="str">
            <v>4户17人</v>
          </cell>
          <cell r="V29">
            <v>4</v>
          </cell>
          <cell r="W29">
            <v>17</v>
          </cell>
          <cell r="X29" t="str">
            <v>数量指标：维修涵闸四处</v>
          </cell>
          <cell r="Y29" t="str">
            <v>通过涵闸维修，改善脱贫人口农业灌溉条件，提高群众满意度。</v>
          </cell>
        </row>
        <row r="30">
          <cell r="G30" t="str">
            <v>涂家湖村五组道路硬化项目</v>
          </cell>
          <cell r="H30" t="str">
            <v>新建</v>
          </cell>
          <cell r="I30" t="str">
            <v>涂家湖村五组</v>
          </cell>
          <cell r="J30" t="str">
            <v>1月</v>
          </cell>
          <cell r="K30" t="str">
            <v>12月</v>
          </cell>
          <cell r="L30" t="str">
            <v>祝丰镇</v>
          </cell>
          <cell r="M30" t="str">
            <v>道路硬化600米</v>
          </cell>
          <cell r="N30">
            <v>24</v>
          </cell>
          <cell r="O30">
            <v>24</v>
          </cell>
          <cell r="P30">
            <v>0</v>
          </cell>
          <cell r="Q30">
            <v>1</v>
          </cell>
          <cell r="R30" t="str">
            <v>18户45人</v>
          </cell>
          <cell r="S30">
            <v>18</v>
          </cell>
          <cell r="T30">
            <v>45</v>
          </cell>
          <cell r="U30" t="str">
            <v>12户36人</v>
          </cell>
          <cell r="V30">
            <v>12</v>
          </cell>
          <cell r="W30">
            <v>36</v>
          </cell>
          <cell r="X30" t="str">
            <v>数量指标：道路硬化600米</v>
          </cell>
          <cell r="Y30" t="str">
            <v>通过铺设产业道路人行道，改善脱贫人口出行条件及运输问题，提高群众满意度。</v>
          </cell>
        </row>
        <row r="31">
          <cell r="G31" t="str">
            <v>涂家湖村一、二、三、四、五组人居环境整治项目</v>
          </cell>
          <cell r="H31" t="str">
            <v>新建</v>
          </cell>
          <cell r="I31" t="str">
            <v>涂家湖村一、二、三、四、五组</v>
          </cell>
          <cell r="J31" t="str">
            <v>1月</v>
          </cell>
          <cell r="K31" t="str">
            <v>12月</v>
          </cell>
          <cell r="L31" t="str">
            <v>祝丰镇</v>
          </cell>
          <cell r="M31" t="str">
            <v>五组沟渠清淤、沟渠硬化1000米、入户道路、涵管建设及相关清理修复</v>
          </cell>
          <cell r="N31">
            <v>40</v>
          </cell>
          <cell r="O31">
            <v>40</v>
          </cell>
          <cell r="P31">
            <v>0</v>
          </cell>
          <cell r="Q31">
            <v>1</v>
          </cell>
          <cell r="R31" t="str">
            <v>48户189人</v>
          </cell>
          <cell r="S31">
            <v>48</v>
          </cell>
          <cell r="T31">
            <v>189</v>
          </cell>
          <cell r="U31" t="str">
            <v>9户33人</v>
          </cell>
          <cell r="V31">
            <v>9</v>
          </cell>
          <cell r="W31">
            <v>33</v>
          </cell>
          <cell r="X31" t="str">
            <v>数量指标：五组沟渠清淤、沟渠硬化1000米、入户道路、涵管建设及相关清理修复</v>
          </cell>
          <cell r="Y31" t="str">
            <v>通过沟渠清理与硬化，改善脱贫人口农业灌溉条件，提高群众满意度。</v>
          </cell>
        </row>
        <row r="32">
          <cell r="G32" t="str">
            <v>民安村全村沟、港、渠道维护项目</v>
          </cell>
          <cell r="H32" t="str">
            <v>维护</v>
          </cell>
          <cell r="I32" t="str">
            <v>民安村</v>
          </cell>
          <cell r="J32" t="str">
            <v>1月</v>
          </cell>
          <cell r="K32" t="str">
            <v>12月</v>
          </cell>
          <cell r="L32" t="str">
            <v>祝丰镇</v>
          </cell>
          <cell r="M32" t="str">
            <v>民安村沟、港、渠道维护11000米</v>
          </cell>
          <cell r="N32">
            <v>55</v>
          </cell>
          <cell r="O32">
            <v>55</v>
          </cell>
          <cell r="P32">
            <v>0</v>
          </cell>
          <cell r="Q32">
            <v>1</v>
          </cell>
          <cell r="R32" t="str">
            <v>425户1800人</v>
          </cell>
          <cell r="S32">
            <v>425</v>
          </cell>
          <cell r="T32">
            <v>1800</v>
          </cell>
          <cell r="U32" t="str">
            <v>20户58人</v>
          </cell>
          <cell r="V32">
            <v>20</v>
          </cell>
          <cell r="W32">
            <v>58</v>
          </cell>
          <cell r="X32" t="str">
            <v>数量指标：民安村全村沟、港、渠道维护11000米</v>
          </cell>
          <cell r="Y32" t="str">
            <v>通过水利维护，改善脱贫人口农业灌溉条件，提高群众满意度。</v>
          </cell>
        </row>
        <row r="33">
          <cell r="G33" t="str">
            <v>民安村机埠维护项目</v>
          </cell>
          <cell r="H33" t="str">
            <v>维护</v>
          </cell>
          <cell r="I33" t="str">
            <v>民安村</v>
          </cell>
          <cell r="J33" t="str">
            <v>1月</v>
          </cell>
          <cell r="K33" t="str">
            <v>12月</v>
          </cell>
          <cell r="L33" t="str">
            <v>祝丰镇</v>
          </cell>
          <cell r="M33" t="str">
            <v>民安村9处机埠维护</v>
          </cell>
          <cell r="N33">
            <v>20</v>
          </cell>
          <cell r="O33">
            <v>20</v>
          </cell>
          <cell r="P33">
            <v>0</v>
          </cell>
          <cell r="Q33">
            <v>1</v>
          </cell>
          <cell r="R33" t="str">
            <v>325户1258人</v>
          </cell>
          <cell r="S33">
            <v>325</v>
          </cell>
          <cell r="T33">
            <v>1258</v>
          </cell>
          <cell r="U33" t="str">
            <v>20户58人</v>
          </cell>
          <cell r="V33">
            <v>20</v>
          </cell>
          <cell r="W33">
            <v>58</v>
          </cell>
          <cell r="X33" t="str">
            <v>数量指标：民安村9处机埠维护</v>
          </cell>
          <cell r="Y33" t="str">
            <v>通过机埠维护，改善农业用水矛盾，脱贫人口农业灌溉条件，提高群众满意度。</v>
          </cell>
        </row>
        <row r="34">
          <cell r="G34" t="str">
            <v>民安村沟渠清淤项目</v>
          </cell>
          <cell r="H34" t="str">
            <v>新建</v>
          </cell>
          <cell r="I34" t="str">
            <v>民安村</v>
          </cell>
          <cell r="J34" t="str">
            <v>1月</v>
          </cell>
          <cell r="K34" t="str">
            <v>12月</v>
          </cell>
          <cell r="L34" t="str">
            <v>祝丰镇</v>
          </cell>
          <cell r="M34" t="str">
            <v>对全村大小沟渠进行清淤治理6000米</v>
          </cell>
          <cell r="N34">
            <v>15</v>
          </cell>
          <cell r="O34">
            <v>15</v>
          </cell>
          <cell r="P34">
            <v>0</v>
          </cell>
          <cell r="Q34">
            <v>1</v>
          </cell>
          <cell r="R34" t="str">
            <v>325户1025人</v>
          </cell>
          <cell r="S34">
            <v>325</v>
          </cell>
          <cell r="T34">
            <v>1025</v>
          </cell>
          <cell r="U34" t="str">
            <v>12户32人</v>
          </cell>
          <cell r="V34">
            <v>12</v>
          </cell>
          <cell r="W34">
            <v>32</v>
          </cell>
          <cell r="X34" t="str">
            <v>数量指标：清理、维护排灌沟渠4000米</v>
          </cell>
          <cell r="Y34" t="str">
            <v>通过沟渠清理，改善脱贫人口农业灌溉条件，提高群众满意度。</v>
          </cell>
        </row>
        <row r="35">
          <cell r="G35" t="str">
            <v>清水塘社区经一渠沿线产业路硬化</v>
          </cell>
          <cell r="H35" t="str">
            <v>新建</v>
          </cell>
          <cell r="I35" t="str">
            <v>清水塘社区三组</v>
          </cell>
          <cell r="J35" t="str">
            <v>4月</v>
          </cell>
          <cell r="K35" t="str">
            <v>12月</v>
          </cell>
          <cell r="L35" t="str">
            <v>金凤街道办事处</v>
          </cell>
          <cell r="M35" t="str">
            <v>经一渠沿线产业路硬化，长度900米，宽度3.5米，厚度0.25米。</v>
          </cell>
          <cell r="N35">
            <v>45</v>
          </cell>
          <cell r="O35">
            <v>45</v>
          </cell>
          <cell r="P35">
            <v>0</v>
          </cell>
          <cell r="Q35">
            <v>1</v>
          </cell>
          <cell r="R35" t="str">
            <v>114户456人</v>
          </cell>
          <cell r="S35">
            <v>114</v>
          </cell>
          <cell r="T35">
            <v>456</v>
          </cell>
          <cell r="U35" t="str">
            <v>6户18人</v>
          </cell>
          <cell r="V35">
            <v>6</v>
          </cell>
          <cell r="W35">
            <v>18</v>
          </cell>
          <cell r="X35" t="str">
            <v>数量指标：道路硬化长度900米；效益指标：受益水稻种植面积400亩；受益脱贫人口6户18人；满意度指标：受益脱贫人口满意度≥95%。</v>
          </cell>
          <cell r="Y35" t="str">
            <v>通过道路硬化，改善生产生活条件，提高群众满意度。</v>
          </cell>
        </row>
        <row r="36">
          <cell r="G36" t="str">
            <v>清水塘社区三、四组机耕道维修</v>
          </cell>
          <cell r="H36" t="str">
            <v>维修</v>
          </cell>
          <cell r="I36" t="str">
            <v>清水塘社区三、四组</v>
          </cell>
          <cell r="J36" t="str">
            <v>4月</v>
          </cell>
          <cell r="K36" t="str">
            <v>12月</v>
          </cell>
          <cell r="L36" t="str">
            <v>金凤街道办事处</v>
          </cell>
          <cell r="M36" t="str">
            <v>二组杜立华房屋北边、三组张文志房屋东边、四组谢国安房屋南边机耕道铺设碎石，长度1500米，宽度3米。</v>
          </cell>
          <cell r="N36">
            <v>8</v>
          </cell>
          <cell r="O36">
            <v>8</v>
          </cell>
          <cell r="P36">
            <v>0</v>
          </cell>
          <cell r="Q36">
            <v>1</v>
          </cell>
          <cell r="R36" t="str">
            <v>87户152人</v>
          </cell>
          <cell r="S36">
            <v>87</v>
          </cell>
          <cell r="T36">
            <v>152</v>
          </cell>
          <cell r="U36" t="str">
            <v>4户10人</v>
          </cell>
          <cell r="V36">
            <v>4</v>
          </cell>
          <cell r="W36">
            <v>10</v>
          </cell>
          <cell r="X36" t="str">
            <v>数量指标：道路维修长度1500米；效益指标：受益水稻种植面积600亩；受益脱贫人口4户10人；满意度指标：受益脱贫人口满意度≥95%。</v>
          </cell>
          <cell r="Y36" t="str">
            <v>通过道路维修，改善生产生活条件，提高群众满意度。</v>
          </cell>
        </row>
        <row r="37">
          <cell r="G37" t="str">
            <v>清水塘社区四组沟渠护坡清淤</v>
          </cell>
          <cell r="H37" t="str">
            <v>新建</v>
          </cell>
          <cell r="I37" t="str">
            <v>清水塘社区四组</v>
          </cell>
          <cell r="J37" t="str">
            <v>4月</v>
          </cell>
          <cell r="K37" t="str">
            <v>12月</v>
          </cell>
          <cell r="L37" t="str">
            <v>金凤街道办事处</v>
          </cell>
          <cell r="M37" t="str">
            <v>四组沟渠护坡清淤，长度550米</v>
          </cell>
          <cell r="N37">
            <v>10</v>
          </cell>
          <cell r="O37">
            <v>10</v>
          </cell>
          <cell r="P37">
            <v>0</v>
          </cell>
          <cell r="Q37">
            <v>1</v>
          </cell>
          <cell r="R37" t="str">
            <v>22户72人</v>
          </cell>
          <cell r="S37">
            <v>22</v>
          </cell>
          <cell r="T37">
            <v>72</v>
          </cell>
          <cell r="U37" t="str">
            <v>3户11人</v>
          </cell>
          <cell r="V37">
            <v>3</v>
          </cell>
          <cell r="W37">
            <v>11</v>
          </cell>
          <cell r="X37" t="str">
            <v>数量指标：沟渠维修长度550米；效益指标：受益水稻种植面积400亩；受益脱贫人口3户11人；满意度指标：受益脱贫人口满意度≥95%。</v>
          </cell>
          <cell r="Y37" t="str">
            <v>通过沟渠维修，改善生产条件，提高沟渠灌溉利用率，提高群众满意度</v>
          </cell>
        </row>
        <row r="38">
          <cell r="G38" t="str">
            <v>望洲社区一组机耕道维修</v>
          </cell>
          <cell r="H38" t="str">
            <v>维修</v>
          </cell>
          <cell r="I38" t="str">
            <v>望洲社区一组</v>
          </cell>
          <cell r="J38" t="str">
            <v>4月</v>
          </cell>
          <cell r="K38" t="str">
            <v>12月</v>
          </cell>
          <cell r="L38" t="str">
            <v>金凤街道办事处</v>
          </cell>
          <cell r="M38" t="str">
            <v>一组向长金房屋西边机耕道铺设碎石，长度550米，宽度3米。</v>
          </cell>
          <cell r="N38">
            <v>3</v>
          </cell>
          <cell r="O38">
            <v>3</v>
          </cell>
          <cell r="P38">
            <v>0</v>
          </cell>
          <cell r="Q38">
            <v>1</v>
          </cell>
          <cell r="R38" t="str">
            <v>25户84人</v>
          </cell>
          <cell r="S38">
            <v>25</v>
          </cell>
          <cell r="T38">
            <v>84</v>
          </cell>
          <cell r="U38" t="str">
            <v>3户11人</v>
          </cell>
          <cell r="V38">
            <v>3</v>
          </cell>
          <cell r="W38">
            <v>11</v>
          </cell>
          <cell r="X38" t="str">
            <v>数量指标：道路维修长度550米；效益指标：受益水稻种植面积400亩；受益脱贫人口3户11人；满意度指标：受益脱贫人口满意度≥95%。</v>
          </cell>
          <cell r="Y38" t="str">
            <v>通过道路维修，改善生产生活条件，提高群众满意度。</v>
          </cell>
        </row>
        <row r="39">
          <cell r="G39" t="str">
            <v>望洲社区一组沟渠护坡清淤</v>
          </cell>
          <cell r="H39" t="str">
            <v>新建</v>
          </cell>
          <cell r="I39" t="str">
            <v>望洲社区一组</v>
          </cell>
          <cell r="J39" t="str">
            <v>4月</v>
          </cell>
          <cell r="K39" t="str">
            <v>12月</v>
          </cell>
          <cell r="L39" t="str">
            <v>金凤街道办事处</v>
          </cell>
          <cell r="M39" t="str">
            <v>一组沟渠护坡清淤，长度550米</v>
          </cell>
          <cell r="N39">
            <v>35</v>
          </cell>
          <cell r="O39">
            <v>35</v>
          </cell>
          <cell r="P39">
            <v>0</v>
          </cell>
          <cell r="Q39">
            <v>1</v>
          </cell>
          <cell r="R39" t="str">
            <v>25户84人</v>
          </cell>
          <cell r="S39">
            <v>25</v>
          </cell>
          <cell r="T39">
            <v>84</v>
          </cell>
          <cell r="U39" t="str">
            <v>3户11人</v>
          </cell>
          <cell r="V39">
            <v>3</v>
          </cell>
          <cell r="W39">
            <v>11</v>
          </cell>
          <cell r="X39" t="str">
            <v>数量指标：沟渠维修长度550米；效益指标：受益水稻种植面积400亩；受益脱贫人口3户11人；满意度指标：受益脱贫人口满意度≥95%。</v>
          </cell>
          <cell r="Y39" t="str">
            <v>通过沟渠维修，改善生产条件，提高沟渠灌溉利用率，提高群众满意度</v>
          </cell>
        </row>
        <row r="40">
          <cell r="G40" t="str">
            <v>2025年度金凤街道望洲社区发展庭院经济建设投入项目</v>
          </cell>
          <cell r="H40" t="str">
            <v>新建</v>
          </cell>
          <cell r="I40" t="str">
            <v>望洲社区一组</v>
          </cell>
          <cell r="J40" t="str">
            <v>4月</v>
          </cell>
          <cell r="K40" t="str">
            <v>12月</v>
          </cell>
          <cell r="L40" t="str">
            <v>金凤街道办事处</v>
          </cell>
          <cell r="M40" t="str">
            <v>打造望洲社区一组整体庭院经济示范片，种植果树350株。</v>
          </cell>
          <cell r="N40">
            <v>20</v>
          </cell>
          <cell r="O40">
            <v>20</v>
          </cell>
          <cell r="P40">
            <v>0</v>
          </cell>
          <cell r="Q40">
            <v>1</v>
          </cell>
          <cell r="R40" t="str">
            <v>53户215人</v>
          </cell>
          <cell r="S40">
            <v>53</v>
          </cell>
          <cell r="T40">
            <v>215</v>
          </cell>
          <cell r="U40" t="str">
            <v>7户21人</v>
          </cell>
          <cell r="V40">
            <v>7</v>
          </cell>
          <cell r="W40">
            <v>21</v>
          </cell>
          <cell r="X40" t="str">
            <v>数量指标：栽种果树350棵；效益指标：通过栽种果树，每户每年增收600元；受益脱贫人口7户21人；满意度指标：受益脱贫人口满意度≥95%。</v>
          </cell>
          <cell r="Y40" t="str">
            <v>通过发展庭院种植，帮助农户增收，提高群众满意度。</v>
          </cell>
        </row>
        <row r="41">
          <cell r="G41" t="str">
            <v>白芷湖社区三组经三渠新建机埠</v>
          </cell>
          <cell r="H41" t="str">
            <v>新建</v>
          </cell>
          <cell r="I41" t="str">
            <v>三组</v>
          </cell>
          <cell r="J41" t="str">
            <v>4月</v>
          </cell>
          <cell r="K41" t="str">
            <v>12月</v>
          </cell>
          <cell r="L41" t="str">
            <v>金凤街道办事处</v>
          </cell>
          <cell r="M41" t="str">
            <v>在白芷湖社区3组经三渠新建机埠一座</v>
          </cell>
          <cell r="N41">
            <v>20</v>
          </cell>
          <cell r="O41">
            <v>20</v>
          </cell>
          <cell r="P41">
            <v>0</v>
          </cell>
          <cell r="Q41">
            <v>1</v>
          </cell>
          <cell r="R41" t="str">
            <v>20户46人</v>
          </cell>
          <cell r="S41">
            <v>20</v>
          </cell>
          <cell r="T41">
            <v>46</v>
          </cell>
          <cell r="U41" t="str">
            <v>5户9人</v>
          </cell>
          <cell r="V41">
            <v>5</v>
          </cell>
          <cell r="W41">
            <v>9</v>
          </cell>
          <cell r="X41" t="str">
            <v>数量指标：新建机埠一座，效益指标：受益种植面积600亩；受益脱贫人口5户9人；满意度指标：受益脱贫人口满意度≥95%。</v>
          </cell>
          <cell r="Y41" t="str">
            <v>通过新建机埠，改善农田灌溉条件，提高群众满意度。</v>
          </cell>
        </row>
        <row r="42">
          <cell r="G42" t="str">
            <v>白芷湖社区三组谢家新屋后沟渠硬化1100米</v>
          </cell>
          <cell r="H42" t="str">
            <v>新建</v>
          </cell>
          <cell r="I42" t="str">
            <v>三组</v>
          </cell>
          <cell r="J42" t="str">
            <v>4月</v>
          </cell>
          <cell r="K42" t="str">
            <v>12月</v>
          </cell>
          <cell r="L42" t="str">
            <v>金凤街道办事处</v>
          </cell>
          <cell r="M42" t="str">
            <v>沟渠硬化长1100米，宽2米</v>
          </cell>
          <cell r="N42">
            <v>60</v>
          </cell>
          <cell r="O42">
            <v>60</v>
          </cell>
          <cell r="P42">
            <v>0</v>
          </cell>
          <cell r="Q42">
            <v>1</v>
          </cell>
          <cell r="R42" t="str">
            <v>22户85人</v>
          </cell>
          <cell r="S42">
            <v>22</v>
          </cell>
          <cell r="T42">
            <v>85</v>
          </cell>
          <cell r="U42" t="str">
            <v>4户8人</v>
          </cell>
          <cell r="V42">
            <v>4</v>
          </cell>
          <cell r="W42">
            <v>8</v>
          </cell>
          <cell r="X42" t="str">
            <v>数量指标：沟渠硬化1100米；效益指标：受益水稻、等作物面积300亩；受益脱贫人口4户8人；满意度指标：受益脱贫人口满意度≥95%。</v>
          </cell>
          <cell r="Y42" t="str">
            <v>通过沟渠硬化，改善贫脱贫人口种植业用水条件，提高群众满意度。</v>
          </cell>
        </row>
        <row r="43">
          <cell r="G43" t="str">
            <v>白芷湖社区二组谢桂菊屋后道路硬化400米</v>
          </cell>
          <cell r="H43" t="str">
            <v>新建</v>
          </cell>
          <cell r="I43" t="str">
            <v>二组</v>
          </cell>
          <cell r="J43" t="str">
            <v>4月</v>
          </cell>
          <cell r="K43" t="str">
            <v>12月</v>
          </cell>
          <cell r="L43" t="str">
            <v>金凤街道办事处</v>
          </cell>
          <cell r="M43" t="str">
            <v>道路硬化长400米，宽3米</v>
          </cell>
          <cell r="N43">
            <v>20</v>
          </cell>
          <cell r="O43">
            <v>20</v>
          </cell>
          <cell r="P43">
            <v>0</v>
          </cell>
          <cell r="Q43">
            <v>1</v>
          </cell>
          <cell r="R43" t="str">
            <v>13户42人</v>
          </cell>
          <cell r="S43">
            <v>13</v>
          </cell>
          <cell r="T43">
            <v>42</v>
          </cell>
          <cell r="U43" t="str">
            <v>3户5人</v>
          </cell>
          <cell r="V43">
            <v>3</v>
          </cell>
          <cell r="W43">
            <v>5</v>
          </cell>
          <cell r="X43" t="str">
            <v>数量指标：道路硬化400米；效益指标：受益水稻、等作物面积300亩；受益脱贫人口3户5人；满意度指标：受益脱贫人口满意度≥95%。</v>
          </cell>
          <cell r="Y43" t="str">
            <v>通过道路硬化，改善脱贫人口出行条件，提高群众满意度。</v>
          </cell>
        </row>
        <row r="44">
          <cell r="G44" t="str">
            <v>中洲社区二组沿线产业路加宽硬化</v>
          </cell>
          <cell r="H44" t="str">
            <v>新建</v>
          </cell>
          <cell r="I44" t="str">
            <v>中洲社区一组</v>
          </cell>
          <cell r="J44" t="str">
            <v>4月</v>
          </cell>
          <cell r="K44" t="str">
            <v>12月</v>
          </cell>
          <cell r="L44" t="str">
            <v>金凤街道办事处</v>
          </cell>
          <cell r="M44" t="str">
            <v>二组沿线产业路加宽硬化，长度1210米，宽度0.5米，厚度0.3米。</v>
          </cell>
          <cell r="N44">
            <v>50</v>
          </cell>
          <cell r="O44">
            <v>50</v>
          </cell>
          <cell r="P44">
            <v>0</v>
          </cell>
          <cell r="Q44">
            <v>1</v>
          </cell>
          <cell r="R44" t="str">
            <v>28户102人</v>
          </cell>
          <cell r="S44">
            <v>28</v>
          </cell>
          <cell r="T44">
            <v>102</v>
          </cell>
          <cell r="U44" t="str">
            <v>1户1人</v>
          </cell>
          <cell r="V44">
            <v>1</v>
          </cell>
          <cell r="W44">
            <v>1</v>
          </cell>
          <cell r="X44" t="str">
            <v>数量指标：道路硬化长度1210米；效益指标：受益高粱种植面积400亩；受益脱贫人口1户1人；满意度指标：受益脱贫人口满意度≥95%。</v>
          </cell>
          <cell r="Y44" t="str">
            <v>通过道路硬化，改善生产生活条件，提高群众满意度。</v>
          </cell>
        </row>
        <row r="45">
          <cell r="G45" t="str">
            <v>天福社区庭院经济示范片区四期</v>
          </cell>
          <cell r="H45" t="str">
            <v>新建</v>
          </cell>
          <cell r="I45" t="str">
            <v>天福社区二片区</v>
          </cell>
          <cell r="J45" t="str">
            <v>1月</v>
          </cell>
          <cell r="K45" t="str">
            <v>12月</v>
          </cell>
          <cell r="L45" t="str">
            <v>龙泉街道办事处</v>
          </cell>
          <cell r="M45" t="str">
            <v>种植黄金西柚850株</v>
          </cell>
          <cell r="N45">
            <v>45</v>
          </cell>
          <cell r="O45">
            <v>45</v>
          </cell>
        </row>
        <row r="45">
          <cell r="Q45">
            <v>1</v>
          </cell>
          <cell r="R45" t="str">
            <v>141户447人</v>
          </cell>
          <cell r="S45">
            <v>141</v>
          </cell>
          <cell r="T45">
            <v>447</v>
          </cell>
          <cell r="U45" t="str">
            <v>40户109人</v>
          </cell>
          <cell r="V45">
            <v>40</v>
          </cell>
          <cell r="W45">
            <v>109</v>
          </cell>
          <cell r="X45" t="str">
            <v>数量指标：种植果树850株</v>
          </cell>
          <cell r="Y45" t="str">
            <v>通过发展庭院种植，帮助农户增收</v>
          </cell>
        </row>
        <row r="46">
          <cell r="G46" t="str">
            <v>天福社区庭院经济示范片区五期</v>
          </cell>
          <cell r="H46" t="str">
            <v>新建</v>
          </cell>
          <cell r="I46" t="str">
            <v>天福社区二片区</v>
          </cell>
          <cell r="J46" t="str">
            <v>1月</v>
          </cell>
          <cell r="K46" t="str">
            <v>12月</v>
          </cell>
          <cell r="L46" t="str">
            <v>龙泉街道办事处</v>
          </cell>
          <cell r="M46" t="str">
            <v>种植黄桃850株</v>
          </cell>
          <cell r="N46">
            <v>45</v>
          </cell>
          <cell r="O46">
            <v>45</v>
          </cell>
        </row>
        <row r="46">
          <cell r="Q46">
            <v>1</v>
          </cell>
          <cell r="R46" t="str">
            <v>141户447人</v>
          </cell>
          <cell r="S46">
            <v>141</v>
          </cell>
          <cell r="T46">
            <v>447</v>
          </cell>
          <cell r="U46" t="str">
            <v>40户109人</v>
          </cell>
          <cell r="V46">
            <v>40</v>
          </cell>
          <cell r="W46">
            <v>109</v>
          </cell>
          <cell r="X46" t="str">
            <v>数量指标：种植果树850株</v>
          </cell>
          <cell r="Y46" t="str">
            <v>通过发展庭院种植，帮助农户增收</v>
          </cell>
        </row>
        <row r="47">
          <cell r="G47" t="str">
            <v>天福社区农田道路基础设施提质改造</v>
          </cell>
          <cell r="H47" t="str">
            <v>改建</v>
          </cell>
          <cell r="I47" t="str">
            <v>天福社区二片区</v>
          </cell>
          <cell r="J47" t="str">
            <v>1月</v>
          </cell>
          <cell r="K47" t="str">
            <v>12月</v>
          </cell>
          <cell r="L47" t="str">
            <v>龙泉街道办事处</v>
          </cell>
          <cell r="M47" t="str">
            <v>对145米农田道路拓宽1.5米并白改黑，并敷设沿线配套涵管。</v>
          </cell>
          <cell r="N47">
            <v>20</v>
          </cell>
          <cell r="O47">
            <v>20</v>
          </cell>
        </row>
        <row r="47">
          <cell r="Q47">
            <v>1</v>
          </cell>
          <cell r="R47" t="str">
            <v>15户50人</v>
          </cell>
          <cell r="S47">
            <v>15</v>
          </cell>
          <cell r="T47">
            <v>50</v>
          </cell>
          <cell r="U47" t="str">
            <v>3户9人</v>
          </cell>
          <cell r="V47">
            <v>3</v>
          </cell>
          <cell r="W47">
            <v>9</v>
          </cell>
          <cell r="X47" t="str">
            <v>数量指标：145米道路拓宽及白改黑</v>
          </cell>
          <cell r="Y47" t="str">
            <v>通过改造道路，改善农户生产生活条件</v>
          </cell>
        </row>
        <row r="48">
          <cell r="G48" t="str">
            <v>天福社区农田道路拓宽项目</v>
          </cell>
          <cell r="H48" t="str">
            <v>改建</v>
          </cell>
          <cell r="I48" t="str">
            <v>天福社区二片区</v>
          </cell>
          <cell r="J48" t="str">
            <v>1月</v>
          </cell>
          <cell r="K48" t="str">
            <v>12月</v>
          </cell>
          <cell r="L48" t="str">
            <v>龙泉街道办事处</v>
          </cell>
          <cell r="M48" t="str">
            <v>对415米农田设施道路拓宽3米配套涵管并白改黑。</v>
          </cell>
          <cell r="N48">
            <v>40</v>
          </cell>
          <cell r="O48">
            <v>40</v>
          </cell>
        </row>
        <row r="48">
          <cell r="Q48">
            <v>1</v>
          </cell>
          <cell r="R48" t="str">
            <v>71户223人</v>
          </cell>
          <cell r="S48">
            <v>71</v>
          </cell>
          <cell r="T48">
            <v>223</v>
          </cell>
          <cell r="U48" t="str">
            <v>6户21人</v>
          </cell>
          <cell r="V48">
            <v>6</v>
          </cell>
          <cell r="W48">
            <v>21</v>
          </cell>
          <cell r="X48" t="str">
            <v>数量指标：415米道路拓宽及管网</v>
          </cell>
          <cell r="Y48" t="str">
            <v>通过改造道路，改善农户生产生活条件</v>
          </cell>
        </row>
        <row r="49">
          <cell r="G49" t="str">
            <v>天福社区农旅道路提质改造项目</v>
          </cell>
          <cell r="H49" t="str">
            <v>改建</v>
          </cell>
          <cell r="I49" t="str">
            <v>天福社区二片区</v>
          </cell>
          <cell r="J49" t="str">
            <v>1月</v>
          </cell>
          <cell r="K49" t="str">
            <v>12月</v>
          </cell>
          <cell r="L49" t="str">
            <v>龙泉街道办事处</v>
          </cell>
          <cell r="M49" t="str">
            <v> 对450米农旅主干道进行“白改黑”</v>
          </cell>
          <cell r="N49">
            <v>35</v>
          </cell>
          <cell r="O49">
            <v>35</v>
          </cell>
        </row>
        <row r="49">
          <cell r="Q49">
            <v>1</v>
          </cell>
          <cell r="R49" t="str">
            <v>70户220人</v>
          </cell>
          <cell r="S49">
            <v>70</v>
          </cell>
          <cell r="T49">
            <v>220</v>
          </cell>
          <cell r="U49" t="str">
            <v>5户19人</v>
          </cell>
          <cell r="V49">
            <v>5</v>
          </cell>
          <cell r="W49">
            <v>19</v>
          </cell>
          <cell r="X49" t="str">
            <v>数量指标：450米道路白改黑</v>
          </cell>
          <cell r="Y49" t="str">
            <v>通过改造道路，改善农户生产生活条件</v>
          </cell>
        </row>
        <row r="50">
          <cell r="G50" t="str">
            <v>天福社区二片区经三渠道路管网敷设项目</v>
          </cell>
          <cell r="H50" t="str">
            <v>改建</v>
          </cell>
          <cell r="I50" t="str">
            <v>天福社区二片区</v>
          </cell>
          <cell r="J50" t="str">
            <v>1月</v>
          </cell>
          <cell r="K50" t="str">
            <v>12月</v>
          </cell>
          <cell r="L50" t="str">
            <v>龙泉街道办事处</v>
          </cell>
          <cell r="M50" t="str">
            <v>对经三渠旁沟渠480米进行涵管铺设</v>
          </cell>
          <cell r="N50">
            <v>40</v>
          </cell>
          <cell r="O50">
            <v>40</v>
          </cell>
        </row>
        <row r="50">
          <cell r="Q50">
            <v>1</v>
          </cell>
          <cell r="R50" t="str">
            <v>60户185人</v>
          </cell>
          <cell r="S50">
            <v>60</v>
          </cell>
          <cell r="T50">
            <v>185</v>
          </cell>
          <cell r="U50" t="str">
            <v>7户25人</v>
          </cell>
          <cell r="V50">
            <v>7</v>
          </cell>
          <cell r="W50">
            <v>25</v>
          </cell>
          <cell r="X50" t="str">
            <v>数量指标：480米涵管敷设</v>
          </cell>
          <cell r="Y50" t="str">
            <v>通过改造沟渠，改善农户生产生活条件</v>
          </cell>
        </row>
        <row r="51">
          <cell r="G51" t="str">
            <v>天福社区二片区灌溉沟渠硬化项目</v>
          </cell>
          <cell r="H51" t="str">
            <v>新建</v>
          </cell>
          <cell r="I51" t="str">
            <v>天福社区二片区</v>
          </cell>
          <cell r="J51" t="str">
            <v>1月</v>
          </cell>
          <cell r="K51" t="str">
            <v>12月</v>
          </cell>
          <cell r="L51" t="str">
            <v>龙泉街道办事处</v>
          </cell>
          <cell r="M51" t="str">
            <v>对450米灌溉沟渠进行硬化。</v>
          </cell>
          <cell r="N51">
            <v>50</v>
          </cell>
          <cell r="O51">
            <v>50</v>
          </cell>
        </row>
        <row r="51">
          <cell r="Q51">
            <v>1</v>
          </cell>
          <cell r="R51" t="str">
            <v>10户32人</v>
          </cell>
          <cell r="S51">
            <v>10</v>
          </cell>
          <cell r="T51">
            <v>32</v>
          </cell>
          <cell r="U51" t="str">
            <v>1户3人</v>
          </cell>
          <cell r="V51">
            <v>1</v>
          </cell>
          <cell r="W51">
            <v>3</v>
          </cell>
          <cell r="X51" t="str">
            <v>数量指标：450米沟渠硬化</v>
          </cell>
          <cell r="Y51" t="str">
            <v>通过改造沟渠，改善农户生产生活条件</v>
          </cell>
        </row>
        <row r="52">
          <cell r="G52" t="str">
            <v>龙泉街道果园社区一组、二组、四组道路硬化</v>
          </cell>
          <cell r="H52" t="str">
            <v>新建</v>
          </cell>
          <cell r="I52" t="str">
            <v>果园社区一组、二组、四组</v>
          </cell>
          <cell r="J52" t="str">
            <v>1月</v>
          </cell>
          <cell r="K52" t="str">
            <v>12月</v>
          </cell>
          <cell r="L52" t="str">
            <v>龙泉街道办事处</v>
          </cell>
          <cell r="M52" t="str">
            <v>道路硬化1200米</v>
          </cell>
          <cell r="N52">
            <v>60</v>
          </cell>
          <cell r="O52">
            <v>60</v>
          </cell>
        </row>
        <row r="52">
          <cell r="Q52">
            <v>1</v>
          </cell>
          <cell r="R52" t="str">
            <v>90户275人</v>
          </cell>
          <cell r="S52">
            <v>90</v>
          </cell>
          <cell r="T52">
            <v>275</v>
          </cell>
          <cell r="U52" t="str">
            <v>5户14人</v>
          </cell>
          <cell r="V52">
            <v>5</v>
          </cell>
          <cell r="W52">
            <v>14</v>
          </cell>
          <cell r="X52" t="str">
            <v>数量指标：道路硬化1200米</v>
          </cell>
          <cell r="Y52" t="str">
            <v>通过硬化道路，改善农户生产生活条件</v>
          </cell>
        </row>
        <row r="53">
          <cell r="G53" t="str">
            <v>龙泉街道果园社区一组、二组沟渠修建</v>
          </cell>
          <cell r="H53" t="str">
            <v>新建</v>
          </cell>
          <cell r="I53" t="str">
            <v>果园社区一组、二组</v>
          </cell>
          <cell r="J53" t="str">
            <v>1月</v>
          </cell>
          <cell r="K53" t="str">
            <v>12月</v>
          </cell>
          <cell r="L53" t="str">
            <v>龙泉街道办事处</v>
          </cell>
          <cell r="M53" t="str">
            <v>沟渠硬化1000米</v>
          </cell>
          <cell r="N53">
            <v>60</v>
          </cell>
          <cell r="O53">
            <v>60</v>
          </cell>
        </row>
        <row r="53">
          <cell r="Q53">
            <v>1</v>
          </cell>
          <cell r="R53" t="str">
            <v>45户122人</v>
          </cell>
          <cell r="S53">
            <v>45</v>
          </cell>
          <cell r="T53">
            <v>122</v>
          </cell>
          <cell r="U53" t="str">
            <v>1户2人</v>
          </cell>
          <cell r="V53">
            <v>1</v>
          </cell>
          <cell r="W53">
            <v>2</v>
          </cell>
          <cell r="X53" t="str">
            <v>数量指标：沟渠硬化1000米</v>
          </cell>
          <cell r="Y53" t="str">
            <v>通过硬化沟渠，改善农户生产生活条件</v>
          </cell>
        </row>
        <row r="54">
          <cell r="G54" t="str">
            <v>龙泉街道东郊社区一斗渠机耕道硬化项目</v>
          </cell>
          <cell r="H54" t="str">
            <v>新建</v>
          </cell>
          <cell r="I54" t="str">
            <v>东郊一斗渠</v>
          </cell>
          <cell r="J54" t="str">
            <v>1月</v>
          </cell>
          <cell r="K54" t="str">
            <v>12月</v>
          </cell>
          <cell r="L54" t="str">
            <v>龙泉街道办事处</v>
          </cell>
          <cell r="M54" t="str">
            <v>一斗渠机耕道硬化约700米</v>
          </cell>
          <cell r="N54">
            <v>35</v>
          </cell>
          <cell r="O54">
            <v>35</v>
          </cell>
        </row>
        <row r="54">
          <cell r="Q54">
            <v>2</v>
          </cell>
          <cell r="R54" t="str">
            <v>40户125人</v>
          </cell>
          <cell r="S54">
            <v>40</v>
          </cell>
          <cell r="T54">
            <v>125</v>
          </cell>
          <cell r="U54" t="str">
            <v>2户9人</v>
          </cell>
          <cell r="V54">
            <v>2</v>
          </cell>
          <cell r="W54">
            <v>9</v>
          </cell>
          <cell r="X54" t="str">
            <v>数量指标：道路硬化700米</v>
          </cell>
          <cell r="Y54" t="str">
            <v>通过硬化道路，改善农户生产生活条件</v>
          </cell>
        </row>
        <row r="55">
          <cell r="G55" t="str">
            <v>龙泉街道东郊社区三组中心机耕道硬化项目</v>
          </cell>
          <cell r="H55" t="str">
            <v>新建</v>
          </cell>
          <cell r="I55" t="str">
            <v>东郊三组</v>
          </cell>
          <cell r="J55" t="str">
            <v>1月</v>
          </cell>
          <cell r="K55" t="str">
            <v>12月</v>
          </cell>
          <cell r="L55" t="str">
            <v>龙泉街道办事处</v>
          </cell>
          <cell r="M55" t="str">
            <v>三组中心机耕道硬化150米</v>
          </cell>
          <cell r="N55">
            <v>10</v>
          </cell>
          <cell r="O55">
            <v>10</v>
          </cell>
        </row>
        <row r="55">
          <cell r="Q55">
            <v>2</v>
          </cell>
          <cell r="R55" t="str">
            <v>24户80人</v>
          </cell>
          <cell r="S55">
            <v>24</v>
          </cell>
          <cell r="T55">
            <v>80</v>
          </cell>
          <cell r="U55" t="str">
            <v>2户9人</v>
          </cell>
          <cell r="V55">
            <v>2</v>
          </cell>
          <cell r="W55">
            <v>9</v>
          </cell>
          <cell r="X55" t="str">
            <v>数量指标：道路硬化150米</v>
          </cell>
          <cell r="Y55" t="str">
            <v>通过硬化道路，改善农户生产生活条件</v>
          </cell>
        </row>
        <row r="56">
          <cell r="G56" t="str">
            <v>龙泉街道东郊社区二组中心机耕道硬化项目</v>
          </cell>
          <cell r="H56" t="str">
            <v>新建</v>
          </cell>
          <cell r="I56" t="str">
            <v>东郊二组</v>
          </cell>
          <cell r="J56" t="str">
            <v>1月</v>
          </cell>
          <cell r="K56" t="str">
            <v>12月</v>
          </cell>
          <cell r="L56" t="str">
            <v>龙泉街道办事处</v>
          </cell>
          <cell r="M56" t="str">
            <v>二组中心机耕道硬化150米</v>
          </cell>
          <cell r="N56">
            <v>10</v>
          </cell>
          <cell r="O56">
            <v>10</v>
          </cell>
        </row>
        <row r="56">
          <cell r="Q56">
            <v>1</v>
          </cell>
          <cell r="R56" t="str">
            <v>12户40人</v>
          </cell>
          <cell r="S56">
            <v>12</v>
          </cell>
          <cell r="T56">
            <v>40</v>
          </cell>
          <cell r="U56" t="str">
            <v>1户7人</v>
          </cell>
          <cell r="V56">
            <v>1</v>
          </cell>
          <cell r="W56">
            <v>7</v>
          </cell>
          <cell r="X56" t="str">
            <v>数量指标：道路硬化150米</v>
          </cell>
          <cell r="Y56" t="str">
            <v>通过硬化道路，改善农户生产生活条件</v>
          </cell>
        </row>
        <row r="57">
          <cell r="G57" t="str">
            <v>龙泉街道东郊社区二组沟渠硬化项目</v>
          </cell>
          <cell r="H57" t="str">
            <v>新建</v>
          </cell>
          <cell r="I57" t="str">
            <v>东郊二组</v>
          </cell>
          <cell r="J57" t="str">
            <v>1月</v>
          </cell>
          <cell r="K57" t="str">
            <v>12月</v>
          </cell>
          <cell r="L57" t="str">
            <v>龙泉街道办事处</v>
          </cell>
          <cell r="M57" t="str">
            <v>沟渠硬化850米</v>
          </cell>
          <cell r="N57">
            <v>60</v>
          </cell>
          <cell r="O57">
            <v>60</v>
          </cell>
        </row>
        <row r="57">
          <cell r="Q57">
            <v>1</v>
          </cell>
          <cell r="R57" t="str">
            <v>12户40人</v>
          </cell>
          <cell r="S57">
            <v>12</v>
          </cell>
          <cell r="T57">
            <v>40</v>
          </cell>
          <cell r="U57" t="str">
            <v>1户7人</v>
          </cell>
          <cell r="V57">
            <v>1</v>
          </cell>
          <cell r="W57">
            <v>7</v>
          </cell>
          <cell r="X57" t="str">
            <v>数量指标：沟渠硬化850米</v>
          </cell>
          <cell r="Y57" t="str">
            <v>通过硬化沟渠，改善农户生产生活条件</v>
          </cell>
        </row>
        <row r="58">
          <cell r="G58" t="str">
            <v>全区蔬菜水果保鲜冷藏冻库建设</v>
          </cell>
          <cell r="H58" t="str">
            <v>新建</v>
          </cell>
          <cell r="I58" t="str">
            <v>天福社区</v>
          </cell>
          <cell r="J58" t="str">
            <v>3月</v>
          </cell>
          <cell r="K58" t="str">
            <v>12月</v>
          </cell>
          <cell r="L58" t="str">
            <v>龙泉街道办事处</v>
          </cell>
          <cell r="M58" t="str">
            <v>建设一个12m*10.8m*5m大小冷藏保鲜冻库，最大容量约100吨左右</v>
          </cell>
          <cell r="N58">
            <v>59</v>
          </cell>
          <cell r="O58">
            <v>59</v>
          </cell>
        </row>
        <row r="58">
          <cell r="Q58">
            <v>1</v>
          </cell>
          <cell r="R58" t="str">
            <v>10户35人</v>
          </cell>
          <cell r="S58">
            <v>10</v>
          </cell>
          <cell r="T58">
            <v>35</v>
          </cell>
          <cell r="U58" t="str">
            <v>4户14人</v>
          </cell>
          <cell r="V58">
            <v>4</v>
          </cell>
          <cell r="W58">
            <v>14</v>
          </cell>
          <cell r="X58" t="str">
            <v>数量指标：完成1个占地130平方米的冻库。绩效指标：受益脱贫人口XX人。满意度指标：受益脱贫人口满意度≥95%。</v>
          </cell>
          <cell r="Y58" t="str">
            <v>建设冻库后，可以提高农户农产品保鲜储存，提高销售价格。</v>
          </cell>
        </row>
        <row r="59">
          <cell r="G59" t="str">
            <v>全区绿色果蔬智慧集散中心建设项目</v>
          </cell>
          <cell r="H59" t="str">
            <v>新建</v>
          </cell>
          <cell r="I59" t="str">
            <v>天福社区</v>
          </cell>
          <cell r="J59" t="str">
            <v>3月</v>
          </cell>
          <cell r="K59" t="str">
            <v>12月</v>
          </cell>
          <cell r="L59" t="str">
            <v>龙泉街道办事处</v>
          </cell>
          <cell r="M59" t="str">
            <v>新建集散中心1个，占地面积约130平方米。</v>
          </cell>
          <cell r="N59">
            <v>100</v>
          </cell>
          <cell r="O59">
            <v>100</v>
          </cell>
        </row>
        <row r="59">
          <cell r="Q59">
            <v>1</v>
          </cell>
          <cell r="R59" t="str">
            <v>8户31人</v>
          </cell>
          <cell r="S59">
            <v>8</v>
          </cell>
          <cell r="T59">
            <v>31</v>
          </cell>
          <cell r="U59" t="str">
            <v>3户6人</v>
          </cell>
          <cell r="V59">
            <v>3</v>
          </cell>
          <cell r="W59">
            <v>6</v>
          </cell>
          <cell r="X59" t="str">
            <v>数量指标：完成1个占地130平方米的集散中心。绩效指标：受益脱贫人口XX人。满意度指标：受益脱贫人口满意度≥95%。</v>
          </cell>
          <cell r="Y59" t="str">
            <v>通过建设集散中心，为群众农产品提供转运、包装和检验检测场所，提高就业和产业发展。</v>
          </cell>
        </row>
        <row r="60">
          <cell r="G60" t="str">
            <v>2025年金凤街道生态果蔬基地建设项目</v>
          </cell>
          <cell r="H60" t="str">
            <v>新建</v>
          </cell>
          <cell r="I60" t="str">
            <v>清水塘社区</v>
          </cell>
          <cell r="J60" t="str">
            <v>3月</v>
          </cell>
          <cell r="K60" t="str">
            <v>12月</v>
          </cell>
          <cell r="L60" t="str">
            <v>金凤街道办事处</v>
          </cell>
          <cell r="M60" t="str">
            <v>新建大棚10亩</v>
          </cell>
          <cell r="N60">
            <v>220</v>
          </cell>
          <cell r="O60">
            <v>220</v>
          </cell>
          <cell r="P60">
            <v>0</v>
          </cell>
          <cell r="Q60">
            <v>1</v>
          </cell>
          <cell r="R60" t="str">
            <v>60户227人</v>
          </cell>
          <cell r="S60">
            <v>60</v>
          </cell>
          <cell r="T60">
            <v>227</v>
          </cell>
          <cell r="U60" t="str">
            <v>4户8人</v>
          </cell>
          <cell r="V60">
            <v>4</v>
          </cell>
          <cell r="W60">
            <v>8</v>
          </cell>
          <cell r="X60" t="str">
            <v>数量指标：新建果蔬大棚10亩：绩效指标：受益脱贫户4户8人：满意度指标：受益脱贫人口满意度≥95%。</v>
          </cell>
          <cell r="Y60" t="str">
            <v>通过果蔬大棚建设，带动周边农户务工，增加收入，提高群众满意度。</v>
          </cell>
        </row>
        <row r="61">
          <cell r="G61" t="str">
            <v>西洞庭水稻良种繁育基地建设项目</v>
          </cell>
          <cell r="H61" t="str">
            <v>新建</v>
          </cell>
          <cell r="I61" t="str">
            <v>涂家湖村</v>
          </cell>
          <cell r="J61" t="str">
            <v>3月</v>
          </cell>
          <cell r="K61" t="str">
            <v>12月</v>
          </cell>
          <cell r="L61" t="str">
            <v>区农业农村局</v>
          </cell>
          <cell r="M61" t="str">
            <v>新建烘干厂1座，占地面积约30亩。</v>
          </cell>
          <cell r="N61">
            <v>830</v>
          </cell>
          <cell r="O61">
            <v>830</v>
          </cell>
          <cell r="P61">
            <v>0</v>
          </cell>
          <cell r="Q61">
            <v>1</v>
          </cell>
          <cell r="R61" t="str">
            <v>256户766人</v>
          </cell>
          <cell r="S61">
            <v>256</v>
          </cell>
          <cell r="T61">
            <v>766</v>
          </cell>
          <cell r="U61" t="str">
            <v>24户49人</v>
          </cell>
          <cell r="V61">
            <v>24</v>
          </cell>
          <cell r="W61">
            <v>49</v>
          </cell>
          <cell r="X61" t="str">
            <v>数量指标：新建烘干厂1座</v>
          </cell>
          <cell r="Y61" t="str">
            <v>通过新建1座烘干厂，当地水稻烘干成本降低，水稻出售价格上涨，增加农民收入，提高老百姓满意度</v>
          </cell>
        </row>
        <row r="62">
          <cell r="G62" t="str">
            <v>龙泉街道天福社区大棚果蔬产业项目</v>
          </cell>
          <cell r="H62" t="str">
            <v>新建</v>
          </cell>
          <cell r="I62" t="str">
            <v>天福社区</v>
          </cell>
          <cell r="J62" t="str">
            <v>3月</v>
          </cell>
          <cell r="K62" t="str">
            <v>12月</v>
          </cell>
          <cell r="L62" t="str">
            <v>龙泉街道办事处</v>
          </cell>
          <cell r="M62" t="str">
            <v>新建大棚约20个，用于果蔬种植。</v>
          </cell>
          <cell r="N62">
            <v>155</v>
          </cell>
          <cell r="O62">
            <v>155</v>
          </cell>
        </row>
        <row r="62">
          <cell r="Q62">
            <v>1</v>
          </cell>
          <cell r="R62" t="str">
            <v>2户10人</v>
          </cell>
          <cell r="S62">
            <v>2</v>
          </cell>
          <cell r="T62">
            <v>10</v>
          </cell>
          <cell r="U62" t="str">
            <v>1户7人</v>
          </cell>
          <cell r="V62">
            <v>1</v>
          </cell>
          <cell r="W62">
            <v>7</v>
          </cell>
          <cell r="X62" t="str">
            <v>数量指标：完成1个果蔬大棚建设。绩效指标：受益脱贫人口XX人。满意度指标：受益脱贫人口满意度≥95%。</v>
          </cell>
          <cell r="Y62" t="str">
            <v>通过发展大棚产业，提高群众就业率，带动本地经济发展。</v>
          </cell>
        </row>
        <row r="63">
          <cell r="G63" t="str">
            <v>重点产业项目-涂家湖村黄金西柚产业基地建设项目</v>
          </cell>
          <cell r="H63" t="str">
            <v>新建</v>
          </cell>
          <cell r="I63" t="str">
            <v>涂家湖村</v>
          </cell>
          <cell r="J63" t="str">
            <v>3月</v>
          </cell>
          <cell r="K63" t="str">
            <v>12月</v>
          </cell>
          <cell r="L63" t="str">
            <v>祝丰镇</v>
          </cell>
          <cell r="M63" t="str">
            <v>种植黄金西柚约20亩</v>
          </cell>
          <cell r="N63">
            <v>80</v>
          </cell>
          <cell r="O63">
            <v>80</v>
          </cell>
          <cell r="P63">
            <v>0</v>
          </cell>
          <cell r="Q63">
            <v>1</v>
          </cell>
          <cell r="R63" t="str">
            <v>65户189人</v>
          </cell>
          <cell r="S63">
            <v>65</v>
          </cell>
          <cell r="T63">
            <v>189</v>
          </cell>
          <cell r="U63" t="str">
            <v>14户26人</v>
          </cell>
          <cell r="V63">
            <v>14</v>
          </cell>
          <cell r="W63">
            <v>26</v>
          </cell>
          <cell r="X63" t="str">
            <v>数量指标：种植黄金西柚约20亩</v>
          </cell>
          <cell r="Y63" t="str">
            <v>通过种植黄金西柚，充分利用庭院空间，增加老百姓收益，提高满意度</v>
          </cell>
        </row>
        <row r="64">
          <cell r="G64" t="str">
            <v>重点产业项目-毡帽湖村黄金西柚产业基地建设项目</v>
          </cell>
          <cell r="H64" t="str">
            <v>新建</v>
          </cell>
          <cell r="I64" t="str">
            <v>毡帽湖村</v>
          </cell>
          <cell r="J64" t="str">
            <v>3月</v>
          </cell>
          <cell r="K64" t="str">
            <v>12月</v>
          </cell>
          <cell r="L64" t="str">
            <v>祝丰镇</v>
          </cell>
          <cell r="M64" t="str">
            <v>种植黄金西柚约15亩</v>
          </cell>
          <cell r="N64">
            <v>80</v>
          </cell>
          <cell r="O64">
            <v>80</v>
          </cell>
          <cell r="P64">
            <v>0</v>
          </cell>
          <cell r="Q64">
            <v>1</v>
          </cell>
          <cell r="R64" t="str">
            <v>33户76人</v>
          </cell>
          <cell r="S64">
            <v>33</v>
          </cell>
          <cell r="T64">
            <v>76</v>
          </cell>
          <cell r="U64" t="str">
            <v>11户19人</v>
          </cell>
          <cell r="V64">
            <v>11</v>
          </cell>
          <cell r="W64">
            <v>19</v>
          </cell>
          <cell r="X64" t="str">
            <v>数量指标：种植黄金西柚约15亩</v>
          </cell>
          <cell r="Y64" t="str">
            <v>通过种植黄金西柚，充分利用庭院空间，增加老百姓收益，提高满意度</v>
          </cell>
        </row>
        <row r="65">
          <cell r="G65" t="str">
            <v>重点产业项目-优质菜油加工生产基地项目</v>
          </cell>
          <cell r="H65" t="str">
            <v>新建</v>
          </cell>
          <cell r="I65" t="str">
            <v>清水塘社区</v>
          </cell>
          <cell r="J65" t="str">
            <v>3月</v>
          </cell>
          <cell r="K65" t="str">
            <v>12月</v>
          </cell>
          <cell r="L65" t="str">
            <v>金凤街道办事处</v>
          </cell>
          <cell r="M65" t="str">
            <v>菜籽油榨坊设备更新1套，改造菜籽收储间及菜油灌装间各一个。</v>
          </cell>
          <cell r="N65">
            <v>30</v>
          </cell>
          <cell r="O65">
            <v>30</v>
          </cell>
          <cell r="P65">
            <v>0</v>
          </cell>
          <cell r="Q65">
            <v>1</v>
          </cell>
          <cell r="R65" t="str">
            <v>60户227人</v>
          </cell>
          <cell r="S65">
            <v>60</v>
          </cell>
          <cell r="T65">
            <v>227</v>
          </cell>
          <cell r="U65" t="str">
            <v>4户8人</v>
          </cell>
          <cell r="V65">
            <v>4</v>
          </cell>
          <cell r="W65">
            <v>8</v>
          </cell>
          <cell r="X65" t="str">
            <v>数量指标：新建菜籽收储间及菜油灌装间各1个、菜籽油榨坊设备更新1套：绩效指标：受益脱贫户4户8人：满意度指标：受益脱贫人口满意度≥95%。</v>
          </cell>
          <cell r="Y65" t="str">
            <v>通过优质菜油加工生产基地建设，回收种植户油菜籽，带动农民增收，提高群众满意度。</v>
          </cell>
        </row>
        <row r="66">
          <cell r="G66" t="str">
            <v>重点产业项目-天福社区黄金西柚种植基地建设项目</v>
          </cell>
          <cell r="H66" t="str">
            <v>新建</v>
          </cell>
          <cell r="I66" t="str">
            <v>天福社区</v>
          </cell>
          <cell r="J66" t="str">
            <v>3月</v>
          </cell>
          <cell r="K66" t="str">
            <v>12月</v>
          </cell>
          <cell r="L66" t="str">
            <v>龙泉街道办事处</v>
          </cell>
          <cell r="M66" t="str">
            <v>种植黄金西柚约1400株</v>
          </cell>
          <cell r="N66">
            <v>80</v>
          </cell>
          <cell r="O66">
            <v>80</v>
          </cell>
          <cell r="P66">
            <v>0</v>
          </cell>
          <cell r="Q66">
            <v>1</v>
          </cell>
          <cell r="R66" t="str">
            <v>21户114人</v>
          </cell>
          <cell r="S66">
            <v>21</v>
          </cell>
          <cell r="T66">
            <v>114</v>
          </cell>
          <cell r="U66" t="str">
            <v>1户7人</v>
          </cell>
          <cell r="V66">
            <v>1</v>
          </cell>
          <cell r="W66">
            <v>7</v>
          </cell>
          <cell r="X66" t="str">
            <v>数量指标：完成生态护坡820米。绩效指标：受益脱贫人口7人。满意度指标：受益脱贫人口满意度≥95%。</v>
          </cell>
          <cell r="Y66" t="str">
            <v>通过护坡，提高沟渠灌溉排水能力，提高农田生产效率，提高群众收益。</v>
          </cell>
        </row>
        <row r="67">
          <cell r="G67" t="str">
            <v>重点产业项目-特种水产苗种产业基地建设项目</v>
          </cell>
          <cell r="H67" t="str">
            <v>新建</v>
          </cell>
          <cell r="I67" t="str">
            <v>毡帽湖村</v>
          </cell>
          <cell r="J67" t="str">
            <v>3月</v>
          </cell>
          <cell r="K67" t="str">
            <v>12月</v>
          </cell>
          <cell r="L67" t="str">
            <v>祝丰镇</v>
          </cell>
          <cell r="M67" t="str">
            <v>新建特种水产苗种基地厂房标准化建设1处，苗种配套饵料池改造、鱼池地面整修及覆膜及其它配套设施</v>
          </cell>
          <cell r="N67">
            <v>100</v>
          </cell>
          <cell r="O67">
            <v>100</v>
          </cell>
          <cell r="P67">
            <v>0</v>
          </cell>
          <cell r="Q67">
            <v>1</v>
          </cell>
          <cell r="R67" t="str">
            <v>35户83人</v>
          </cell>
          <cell r="S67">
            <v>35</v>
          </cell>
          <cell r="T67">
            <v>83</v>
          </cell>
          <cell r="U67" t="str">
            <v>12户28人</v>
          </cell>
          <cell r="V67">
            <v>12</v>
          </cell>
          <cell r="W67">
            <v>28</v>
          </cell>
          <cell r="X67" t="str">
            <v>数量指标：新建水产苗种基地厂房标准化建设1处</v>
          </cell>
          <cell r="Y67" t="str">
            <v>通过新建水产苗种基地厂房，能够提高当地水产苗种培养能力，提高当地水产养殖收入，促进产业发展，提高满意度</v>
          </cell>
        </row>
        <row r="68">
          <cell r="G68" t="str">
            <v>重点产业项目-罗氏沼虾现代化养殖技术推广项目</v>
          </cell>
          <cell r="H68" t="str">
            <v>新建</v>
          </cell>
          <cell r="I68" t="str">
            <v>金凤山村</v>
          </cell>
          <cell r="J68" t="str">
            <v>3月</v>
          </cell>
          <cell r="K68" t="str">
            <v>12月</v>
          </cell>
          <cell r="L68" t="str">
            <v>祝丰镇</v>
          </cell>
          <cell r="M68" t="str">
            <v>130亩罗氏沼虾示范基地建设，在原有养殖池塘新建5个养殖温棚，并完善进排水系统、尾水处理系统及增氧设施、投饵设施等其他配套设施、养殖鱼池及养殖设施</v>
          </cell>
          <cell r="N68">
            <v>80</v>
          </cell>
          <cell r="O68">
            <v>80</v>
          </cell>
          <cell r="P68">
            <v>0</v>
          </cell>
          <cell r="Q68">
            <v>1</v>
          </cell>
          <cell r="R68" t="str">
            <v>26户62人</v>
          </cell>
          <cell r="S68">
            <v>26</v>
          </cell>
          <cell r="T68">
            <v>62</v>
          </cell>
          <cell r="U68" t="str">
            <v>6户13人</v>
          </cell>
          <cell r="V68">
            <v>6</v>
          </cell>
          <cell r="W68">
            <v>13</v>
          </cell>
          <cell r="X68" t="str">
            <v>数量指标：新建罗氏沼虾示范基地1个</v>
          </cell>
          <cell r="Y68" t="str">
            <v>通过罗氏沼虾基地建设，能够极大提高生产效率，促进产业发展，带动农民增收</v>
          </cell>
        </row>
        <row r="69">
          <cell r="G69" t="str">
            <v>重点产业项目-朝鲜蓟水肥一体化及配套设施建设项目</v>
          </cell>
          <cell r="H69" t="str">
            <v>新建</v>
          </cell>
          <cell r="I69" t="str">
            <v>紫湾村</v>
          </cell>
          <cell r="J69" t="str">
            <v>3月</v>
          </cell>
          <cell r="K69" t="str">
            <v>12月</v>
          </cell>
          <cell r="L69" t="str">
            <v>祝丰镇</v>
          </cell>
          <cell r="M69" t="str">
            <v>新建一套水肥一体化设施，占地约60亩</v>
          </cell>
          <cell r="N69">
            <v>50</v>
          </cell>
          <cell r="O69">
            <v>50</v>
          </cell>
          <cell r="P69">
            <v>0</v>
          </cell>
          <cell r="Q69">
            <v>1</v>
          </cell>
          <cell r="R69" t="str">
            <v>30户79人</v>
          </cell>
          <cell r="S69">
            <v>30</v>
          </cell>
          <cell r="T69">
            <v>79</v>
          </cell>
          <cell r="U69" t="str">
            <v>11户24人</v>
          </cell>
          <cell r="V69">
            <v>11</v>
          </cell>
          <cell r="W69">
            <v>24</v>
          </cell>
          <cell r="X69" t="str">
            <v>数量指标：新建一套水肥一体化设施</v>
          </cell>
          <cell r="Y69" t="str">
            <v>通过新建水肥一体化设施，提高朝鲜蓟种植条件，促进产量增长，带动农民增收</v>
          </cell>
        </row>
        <row r="70">
          <cell r="G70" t="str">
            <v>祝丰镇唐林村经四渠箱涵拆除重建</v>
          </cell>
          <cell r="H70" t="str">
            <v>新建</v>
          </cell>
          <cell r="I70" t="str">
            <v>唐林村</v>
          </cell>
          <cell r="J70" t="str">
            <v>3月</v>
          </cell>
          <cell r="K70" t="str">
            <v>12月</v>
          </cell>
          <cell r="L70" t="str">
            <v>祝丰镇</v>
          </cell>
          <cell r="M70" t="str">
            <v>拆除重建桥涵1座</v>
          </cell>
          <cell r="N70">
            <v>40</v>
          </cell>
          <cell r="O70">
            <v>40</v>
          </cell>
          <cell r="P70">
            <v>0</v>
          </cell>
          <cell r="Q70">
            <v>1</v>
          </cell>
          <cell r="R70" t="str">
            <v>32户85人</v>
          </cell>
          <cell r="S70">
            <v>32</v>
          </cell>
          <cell r="T70">
            <v>85</v>
          </cell>
          <cell r="U70" t="str">
            <v>9户18人</v>
          </cell>
          <cell r="V70">
            <v>9</v>
          </cell>
          <cell r="W70">
            <v>18</v>
          </cell>
          <cell r="X70" t="str">
            <v>数量指标：重建桥涵1座</v>
          </cell>
          <cell r="Y70" t="str">
            <v>通过重建桥涵1座，解决了老百姓安全出行问题，并降低农产品运输成本，提高群众满意度</v>
          </cell>
        </row>
        <row r="71">
          <cell r="G71" t="str">
            <v>小型农业水利设施建设（（畅通“中梗阻”渠道）项目）</v>
          </cell>
          <cell r="H71" t="str">
            <v>新建</v>
          </cell>
          <cell r="I71" t="str">
            <v>全区</v>
          </cell>
          <cell r="J71" t="str">
            <v>9月</v>
          </cell>
          <cell r="K71" t="str">
            <v>12月</v>
          </cell>
          <cell r="L71" t="str">
            <v>区水利（应急）局</v>
          </cell>
          <cell r="M71" t="str">
            <v>对祝丰镇及金凤街道的七条渠道衬砌和拆除重建，渠道治理长度4.03公里</v>
          </cell>
          <cell r="N71">
            <v>80</v>
          </cell>
          <cell r="O71">
            <v>80</v>
          </cell>
        </row>
        <row r="71">
          <cell r="Q71">
            <v>5</v>
          </cell>
          <cell r="R71" t="str">
            <v>996户3200人</v>
          </cell>
          <cell r="S71">
            <v>996</v>
          </cell>
          <cell r="T71">
            <v>3200</v>
          </cell>
          <cell r="U71" t="str">
            <v>86户294人</v>
          </cell>
          <cell r="V71">
            <v>86</v>
          </cell>
          <cell r="W71">
            <v>294</v>
          </cell>
          <cell r="X71" t="str">
            <v>数量指标：渠道治理长度4.03公里</v>
          </cell>
          <cell r="Y71" t="str">
            <v>通过小型农业水利设施建设，打通渠道梗阻，改善脱贫人口农业灌溉条件，提高地区发展效益。</v>
          </cell>
        </row>
        <row r="72">
          <cell r="G72" t="str">
            <v>西洞庭管理区供水工程建设项目</v>
          </cell>
          <cell r="H72" t="str">
            <v>新建</v>
          </cell>
          <cell r="I72" t="str">
            <v>全区</v>
          </cell>
          <cell r="J72" t="str">
            <v>6月</v>
          </cell>
          <cell r="K72" t="str">
            <v>次年6月</v>
          </cell>
          <cell r="L72" t="str">
            <v>区水利（应急）局</v>
          </cell>
          <cell r="M72" t="str">
            <v>新建净水厂1座，设计规模20000m³/d；新建取水工程1处，包括取水头部、原水自流管、取水泵房等；敷设输水管线15.8km,管径DN600。</v>
          </cell>
          <cell r="N72">
            <v>1505</v>
          </cell>
          <cell r="O72">
            <v>1505</v>
          </cell>
        </row>
        <row r="72">
          <cell r="Q72">
            <v>12</v>
          </cell>
          <cell r="R72" t="str">
            <v>17531户53200人</v>
          </cell>
          <cell r="S72">
            <v>17531</v>
          </cell>
          <cell r="T72">
            <v>53200</v>
          </cell>
          <cell r="U72" t="str">
            <v>619户1663人</v>
          </cell>
          <cell r="V72">
            <v>619</v>
          </cell>
          <cell r="W72">
            <v>1663</v>
          </cell>
          <cell r="X72" t="str">
            <v>数量指标：新建净水厂1座；新建取水工程1处；敷设输水管线15.8km。</v>
          </cell>
          <cell r="Y72" t="str">
            <v>农村供水工程建设通过新建供水工程，取代地下水源，改善脱贫人口供水条件，保障人民安全饮水，提高群众满意度。</v>
          </cell>
        </row>
        <row r="73">
          <cell r="G73" t="str">
            <v>西洞庭管理区祝丰镇彭家洲村道路硬化及铺设碎石工程</v>
          </cell>
          <cell r="H73" t="str">
            <v>新建</v>
          </cell>
          <cell r="I73" t="str">
            <v>彭家洲村</v>
          </cell>
          <cell r="J73" t="str">
            <v>2025.10.09</v>
          </cell>
          <cell r="K73" t="str">
            <v>2025.11.17</v>
          </cell>
          <cell r="L73" t="str">
            <v>祝丰镇</v>
          </cell>
          <cell r="M73" t="str">
            <v>水泥混凝土路面4处共3251.80m2
、铺设碎石路面6370m2
、混凝土警示桩62根</v>
          </cell>
          <cell r="N73">
            <v>50</v>
          </cell>
          <cell r="O73">
            <v>50</v>
          </cell>
          <cell r="P73">
            <v>0</v>
          </cell>
          <cell r="Q73">
            <v>1</v>
          </cell>
          <cell r="R73" t="str">
            <v>15户36人</v>
          </cell>
          <cell r="S73">
            <v>15</v>
          </cell>
          <cell r="T73">
            <v>36</v>
          </cell>
          <cell r="U73" t="str">
            <v>4户10人</v>
          </cell>
          <cell r="V73">
            <v>4</v>
          </cell>
          <cell r="W73">
            <v>10</v>
          </cell>
          <cell r="X73" t="str">
            <v>数量指标：水泥混凝土3251.80m2
、铺设碎石路面6370m2
、混凝土警示桩62根</v>
          </cell>
          <cell r="Y73" t="str">
            <v>通过硬化道路人行道，改善脱贫人口出行条件及运输问题，提高群众满意度。</v>
          </cell>
        </row>
        <row r="74">
          <cell r="G74" t="str">
            <v>港口村二组沟渠清淤项目</v>
          </cell>
          <cell r="H74" t="str">
            <v>维修</v>
          </cell>
          <cell r="I74" t="str">
            <v>港口村</v>
          </cell>
          <cell r="J74" t="str">
            <v>2025.10.10</v>
          </cell>
          <cell r="K74" t="str">
            <v>2025.10.16</v>
          </cell>
          <cell r="L74" t="str">
            <v>祝丰镇</v>
          </cell>
          <cell r="M74" t="str">
            <v>沟渠清淤1505m</v>
          </cell>
          <cell r="N74">
            <v>5</v>
          </cell>
          <cell r="O74">
            <v>5</v>
          </cell>
          <cell r="P74">
            <v>0</v>
          </cell>
          <cell r="Q74">
            <v>1</v>
          </cell>
          <cell r="R74" t="str">
            <v>12户36人</v>
          </cell>
          <cell r="S74">
            <v>12</v>
          </cell>
          <cell r="T74">
            <v>36</v>
          </cell>
          <cell r="U74" t="str">
            <v>5户11人</v>
          </cell>
          <cell r="V74">
            <v>5</v>
          </cell>
          <cell r="W74">
            <v>11</v>
          </cell>
          <cell r="X74" t="str">
            <v>数量指标：沟渠清淤1500m</v>
          </cell>
          <cell r="Y74" t="str">
            <v>通过沟渠清淤，改善村民生活条件，提高群众满意度。</v>
          </cell>
        </row>
        <row r="75">
          <cell r="G75" t="str">
            <v>彭家洲村二组经一渠道路铺碎石工程项目</v>
          </cell>
          <cell r="H75" t="str">
            <v>新建</v>
          </cell>
          <cell r="I75" t="str">
            <v>彭家洲村</v>
          </cell>
          <cell r="J75" t="str">
            <v>2025.10.17</v>
          </cell>
          <cell r="K75" t="str">
            <v>2025.10.23</v>
          </cell>
          <cell r="L75" t="str">
            <v>祝丰镇</v>
          </cell>
          <cell r="M75" t="str">
            <v>铺设碎石894m</v>
          </cell>
          <cell r="N75">
            <v>5</v>
          </cell>
          <cell r="O75">
            <v>5</v>
          </cell>
          <cell r="P75">
            <v>0</v>
          </cell>
          <cell r="Q75">
            <v>1</v>
          </cell>
          <cell r="R75" t="str">
            <v>11户35人</v>
          </cell>
          <cell r="S75">
            <v>11</v>
          </cell>
          <cell r="T75">
            <v>35</v>
          </cell>
          <cell r="U75" t="str">
            <v>2户13人</v>
          </cell>
          <cell r="V75">
            <v>2</v>
          </cell>
          <cell r="W75">
            <v>13</v>
          </cell>
          <cell r="X75" t="str">
            <v>数量指标：铺设碎石894m</v>
          </cell>
          <cell r="Y75" t="str">
            <v>通过铺设碎石，改善脱贫人口农业出行条件，提高群众满意度。</v>
          </cell>
        </row>
        <row r="76">
          <cell r="G76" t="str">
            <v>西洞庭管理区祝丰镇民安村产业道路新建拓宽及铺设碎石项目</v>
          </cell>
          <cell r="H76" t="str">
            <v>新建</v>
          </cell>
          <cell r="I76" t="str">
            <v>民安村</v>
          </cell>
          <cell r="J76" t="str">
            <v>2025.10.24</v>
          </cell>
          <cell r="K76" t="str">
            <v>2025.11.17</v>
          </cell>
          <cell r="L76" t="str">
            <v>祝丰镇</v>
          </cell>
          <cell r="M76" t="str">
            <v>新建水泥混凝土路面3处、机耕道铺设碎石4000米</v>
          </cell>
          <cell r="N76">
            <v>40.9971</v>
          </cell>
          <cell r="O76">
            <v>40.9971</v>
          </cell>
          <cell r="P76">
            <v>0</v>
          </cell>
          <cell r="Q76">
            <v>1</v>
          </cell>
          <cell r="R76" t="str">
            <v>13户32人</v>
          </cell>
          <cell r="S76">
            <v>13</v>
          </cell>
          <cell r="T76">
            <v>32</v>
          </cell>
          <cell r="U76" t="str">
            <v>4户13人</v>
          </cell>
          <cell r="V76">
            <v>4</v>
          </cell>
          <cell r="W76">
            <v>13</v>
          </cell>
          <cell r="X76" t="str">
            <v>数量指标：1条道路拓宽，总长525m，新建428m道路硬化，1条碎石机耕路</v>
          </cell>
          <cell r="Y76" t="str">
            <v>通过拓宽道路，改善人口农业运输条件，提高群众满意度。</v>
          </cell>
        </row>
        <row r="77">
          <cell r="G77" t="str">
            <v>西洞庭管理区祝丰镇民安村居民区连接幸福屋场道路新建工程</v>
          </cell>
          <cell r="H77" t="str">
            <v>新建</v>
          </cell>
          <cell r="I77" t="str">
            <v>民安村</v>
          </cell>
          <cell r="J77" t="str">
            <v>2025.10.17</v>
          </cell>
          <cell r="K77" t="str">
            <v>2025.10.31</v>
          </cell>
          <cell r="L77" t="str">
            <v>祝丰镇</v>
          </cell>
          <cell r="M77" t="str">
            <v>新建水泥混凝土路面3790.1㎡</v>
          </cell>
          <cell r="N77">
            <v>34.14</v>
          </cell>
          <cell r="O77">
            <v>34.14</v>
          </cell>
          <cell r="P77">
            <v>0</v>
          </cell>
          <cell r="Q77">
            <v>1</v>
          </cell>
          <cell r="R77" t="str">
            <v>10户31人</v>
          </cell>
          <cell r="S77">
            <v>10</v>
          </cell>
          <cell r="T77">
            <v>31</v>
          </cell>
          <cell r="U77" t="str">
            <v>4户13人</v>
          </cell>
          <cell r="V77">
            <v>4</v>
          </cell>
          <cell r="W77">
            <v>13</v>
          </cell>
          <cell r="X77" t="str">
            <v>数量指标：新建水泥混凝土路面3790.1㎡</v>
          </cell>
          <cell r="Y77" t="str">
            <v>通过新建道路，改善出行条件，提高群众满意度。</v>
          </cell>
        </row>
        <row r="78">
          <cell r="G78" t="str">
            <v>西洞庭管理区祝丰镇民安村入村民房旁新建排水沟渠、环境改造及太阳能路灯安装工程</v>
          </cell>
          <cell r="H78" t="str">
            <v>新建</v>
          </cell>
          <cell r="I78" t="str">
            <v>民安村</v>
          </cell>
          <cell r="J78" t="str">
            <v>2025.10.09</v>
          </cell>
          <cell r="K78" t="str">
            <v>2025.11.09</v>
          </cell>
          <cell r="L78" t="str">
            <v>祝丰镇</v>
          </cell>
          <cell r="M78" t="str">
            <v>新建水泥混凝土路面6处、新建砖砌水沟462m、加高砖墙420m
、太阳能路灯20盏</v>
          </cell>
          <cell r="N78">
            <v>24.8629</v>
          </cell>
          <cell r="O78">
            <v>24.8629</v>
          </cell>
          <cell r="P78">
            <v>0</v>
          </cell>
          <cell r="Q78">
            <v>1</v>
          </cell>
          <cell r="R78" t="str">
            <v>12户33人</v>
          </cell>
          <cell r="S78">
            <v>12</v>
          </cell>
          <cell r="T78">
            <v>33</v>
          </cell>
          <cell r="U78" t="str">
            <v>3户11人</v>
          </cell>
          <cell r="V78">
            <v>3</v>
          </cell>
          <cell r="W78">
            <v>11</v>
          </cell>
          <cell r="X78" t="str">
            <v>数量指标：6处水泥混凝土、新建砖砌水沟462m、加高砖墙420m
、太阳能路灯20盏</v>
          </cell>
          <cell r="Y78" t="str">
            <v>通过加强基础设施建设，改善村民生产条件及运输问题，提高群众满意度。</v>
          </cell>
        </row>
        <row r="79">
          <cell r="G79" t="str">
            <v>西洞庭管理区祝丰镇经四渠危桥及灌溉渡槽拆除重建工程</v>
          </cell>
          <cell r="H79" t="str">
            <v>维修</v>
          </cell>
          <cell r="I79" t="str">
            <v>涂家湖村</v>
          </cell>
          <cell r="J79" t="str">
            <v>2025.10.09</v>
          </cell>
          <cell r="K79" t="str">
            <v>2025.12.12</v>
          </cell>
          <cell r="L79" t="str">
            <v>祝丰镇</v>
          </cell>
          <cell r="M79" t="str">
            <v>经四渠箱涵拆除、新建一处</v>
          </cell>
          <cell r="N79">
            <v>10</v>
          </cell>
          <cell r="O79">
            <v>10</v>
          </cell>
          <cell r="P79">
            <v>0</v>
          </cell>
          <cell r="Q79">
            <v>1</v>
          </cell>
          <cell r="R79" t="str">
            <v>27户70人</v>
          </cell>
          <cell r="S79">
            <v>27</v>
          </cell>
          <cell r="T79">
            <v>70</v>
          </cell>
          <cell r="U79" t="str">
            <v>3户11人</v>
          </cell>
          <cell r="V79">
            <v>3</v>
          </cell>
          <cell r="W79">
            <v>11</v>
          </cell>
          <cell r="X79" t="str">
            <v>数量指标：经四渠箱涵拆除新建一处</v>
          </cell>
          <cell r="Y79" t="str">
            <v>通过拆除新建桥梁，改善农业灌溉条件，提高群众满意度。</v>
          </cell>
        </row>
        <row r="80">
          <cell r="G80" t="str">
            <v>秸秆综合利用</v>
          </cell>
          <cell r="H80" t="str">
            <v>新建</v>
          </cell>
          <cell r="I80" t="str">
            <v>涂家湖村</v>
          </cell>
          <cell r="J80" t="str">
            <v>8月</v>
          </cell>
          <cell r="K80" t="str">
            <v>10月</v>
          </cell>
          <cell r="L80" t="str">
            <v>区农业农村局</v>
          </cell>
          <cell r="M80" t="str">
            <v>新建一个集秸秆收购、存储、初加工于一体、可满足全区秸秆处理需求的区域性收储运平台，该基地总占地面积约50亩，初加工厂房建设面积约4000㎡，其他面积为秸秆收集存储空间</v>
          </cell>
          <cell r="N80">
            <v>19</v>
          </cell>
          <cell r="O80">
            <v>19</v>
          </cell>
          <cell r="P80">
            <v>0</v>
          </cell>
          <cell r="Q80">
            <v>15</v>
          </cell>
          <cell r="R80" t="str">
            <v>2501户5900人</v>
          </cell>
          <cell r="S80">
            <v>2501</v>
          </cell>
          <cell r="T80">
            <v>5900</v>
          </cell>
          <cell r="U80" t="str">
            <v>600户4000人</v>
          </cell>
          <cell r="V80">
            <v>600</v>
          </cell>
          <cell r="W80">
            <v>4000</v>
          </cell>
          <cell r="X80" t="str">
            <v>数量指标：新建区级秸秆收储运中心1座</v>
          </cell>
          <cell r="Y80" t="str">
            <v>通过新建区级秸秆收储运中心1座，解决了全区老百姓秸秆难处理问题，提高了群众满意度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6"/>
  <sheetViews>
    <sheetView zoomScale="115" zoomScaleNormal="115" topLeftCell="J1" workbookViewId="0">
      <pane ySplit="1" topLeftCell="A2" activePane="bottomLeft" state="frozen"/>
      <selection/>
      <selection pane="bottomLeft" activeCell="T1" sqref="T$1:X$1048576"/>
    </sheetView>
  </sheetViews>
  <sheetFormatPr defaultColWidth="9" defaultRowHeight="13.5"/>
  <cols>
    <col min="1" max="1" width="5.5" customWidth="1"/>
    <col min="2" max="2" width="25.8833333333333" customWidth="1"/>
    <col min="3" max="3" width="28.625" customWidth="1"/>
    <col min="4" max="4" width="28.25" customWidth="1"/>
    <col min="5" max="5" width="12.3416666666667" customWidth="1"/>
    <col min="6" max="6" width="13.9666666666667" customWidth="1"/>
    <col min="9" max="9" width="20.6" customWidth="1"/>
    <col min="11" max="11" width="14.5" customWidth="1"/>
    <col min="12" max="16" width="15.625" customWidth="1"/>
    <col min="17" max="17" width="11.375" customWidth="1"/>
    <col min="18" max="18" width="14.5"/>
    <col min="21" max="21" width="9.025" customWidth="1"/>
    <col min="22" max="22" width="18.75" customWidth="1"/>
    <col min="24" max="24" width="18.3666666666667" customWidth="1"/>
  </cols>
  <sheetData>
    <row r="1" s="29" customFormat="1" ht="39" customHeight="1" spans="1:24">
      <c r="A1" s="33" t="s">
        <v>0</v>
      </c>
      <c r="B1" s="34" t="s">
        <v>1</v>
      </c>
      <c r="C1" s="33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5" t="s">
        <v>7</v>
      </c>
      <c r="I1" s="35" t="s">
        <v>8</v>
      </c>
      <c r="J1" s="36" t="s">
        <v>9</v>
      </c>
      <c r="K1" s="33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7" t="s">
        <v>16</v>
      </c>
      <c r="R1" s="34" t="s">
        <v>17</v>
      </c>
      <c r="S1" s="34" t="s">
        <v>18</v>
      </c>
      <c r="T1" s="36" t="s">
        <v>19</v>
      </c>
      <c r="U1" s="38" t="s">
        <v>20</v>
      </c>
      <c r="V1" s="34" t="s">
        <v>21</v>
      </c>
      <c r="W1" s="34" t="s">
        <v>22</v>
      </c>
      <c r="X1" s="35" t="s">
        <v>23</v>
      </c>
    </row>
    <row r="2" customFormat="1" ht="39" customHeight="1" spans="1:24">
      <c r="A2" s="39">
        <v>1</v>
      </c>
      <c r="B2" s="39" t="s">
        <v>24</v>
      </c>
      <c r="C2" s="39" t="s">
        <v>25</v>
      </c>
      <c r="D2" s="39" t="s">
        <v>26</v>
      </c>
      <c r="E2" s="39" t="s">
        <v>27</v>
      </c>
      <c r="F2" s="39" t="s">
        <v>27</v>
      </c>
      <c r="G2" s="39" t="s">
        <v>28</v>
      </c>
      <c r="H2" s="39" t="s">
        <v>29</v>
      </c>
      <c r="I2" s="39" t="s">
        <v>30</v>
      </c>
      <c r="J2" s="40">
        <v>5.67</v>
      </c>
      <c r="K2" s="41">
        <v>45658</v>
      </c>
      <c r="L2" s="41">
        <v>46022</v>
      </c>
      <c r="M2" s="41" t="str">
        <f>VLOOKUP($C2,[1]调整后!$G:$Y,18,0)</f>
        <v>支持已脱贫户参与产业扶贫开发，增加生产性收入</v>
      </c>
      <c r="N2" s="41" t="str">
        <f>VLOOKUP($C2,[1]调整后!$G:$Y,12,0)</f>
        <v>30户80人</v>
      </c>
      <c r="O2" s="41" t="str">
        <f>VLOOKUP($C2,[1]调整后!$G:$Y,15,0)</f>
        <v>30户80人</v>
      </c>
      <c r="P2" s="41" t="str">
        <f>VLOOKUP($C2,[1]调整后!$G:$Y,19,0)</f>
        <v>通过对脱贫户、监测户小额贷款贴息，鼓励其发展产业，增加生产性收入</v>
      </c>
      <c r="Q2" s="39" t="s">
        <v>31</v>
      </c>
      <c r="R2" s="39">
        <v>5.671676</v>
      </c>
      <c r="S2" s="42" t="s">
        <v>32</v>
      </c>
      <c r="T2" s="43"/>
      <c r="U2" s="40"/>
      <c r="V2" s="39" t="s">
        <v>33</v>
      </c>
      <c r="W2" s="39"/>
      <c r="X2" s="39" t="s">
        <v>30</v>
      </c>
    </row>
    <row r="3" customFormat="1" ht="39" customHeight="1" spans="1:24">
      <c r="A3" s="39">
        <v>2</v>
      </c>
      <c r="B3" s="39" t="s">
        <v>24</v>
      </c>
      <c r="C3" s="39" t="s">
        <v>34</v>
      </c>
      <c r="D3" s="39" t="s">
        <v>26</v>
      </c>
      <c r="E3" s="39" t="s">
        <v>27</v>
      </c>
      <c r="F3" s="39" t="s">
        <v>27</v>
      </c>
      <c r="G3" s="39" t="s">
        <v>28</v>
      </c>
      <c r="H3" s="39" t="s">
        <v>35</v>
      </c>
      <c r="I3" s="39" t="s">
        <v>36</v>
      </c>
      <c r="J3" s="40">
        <v>6</v>
      </c>
      <c r="K3" s="41">
        <v>45658</v>
      </c>
      <c r="L3" s="41">
        <v>46022</v>
      </c>
      <c r="M3" s="41" t="str">
        <f>VLOOKUP(C3,[1]调整后!$G:$Y,18,0)</f>
        <v>数量指标：帮助脱贫户（含监测对象）20人减轻职业教育、技能培训生活负担</v>
      </c>
      <c r="N3" s="41" t="str">
        <f>VLOOKUP($C3,[1]调整后!$G:$Y,12,0)</f>
        <v>20户20人</v>
      </c>
      <c r="O3" s="41" t="str">
        <f>VLOOKUP($C3,[1]调整后!$G:$Y,15,0)</f>
        <v>20户20人</v>
      </c>
      <c r="P3" s="41" t="str">
        <f>VLOOKUP($C3,[1]调整后!$G:$Y,19,0)</f>
        <v>通过对脱贫人口（含监测对象）职业教育、技能培训等按照政策予以补贴，减轻脱贫人口（含监测人口）负担</v>
      </c>
      <c r="Q3" s="39" t="s">
        <v>31</v>
      </c>
      <c r="R3" s="39">
        <v>6</v>
      </c>
      <c r="S3" s="42" t="s">
        <v>32</v>
      </c>
      <c r="T3" s="43"/>
      <c r="U3" s="40"/>
      <c r="V3" s="39" t="s">
        <v>33</v>
      </c>
      <c r="W3" s="39"/>
      <c r="X3" s="39" t="s">
        <v>36</v>
      </c>
    </row>
    <row r="4" customFormat="1" ht="39" customHeight="1" spans="1:24">
      <c r="A4" s="39">
        <v>3</v>
      </c>
      <c r="B4" s="39" t="s">
        <v>24</v>
      </c>
      <c r="C4" s="39" t="s">
        <v>37</v>
      </c>
      <c r="D4" s="39" t="s">
        <v>26</v>
      </c>
      <c r="E4" s="39" t="s">
        <v>27</v>
      </c>
      <c r="F4" s="39" t="s">
        <v>27</v>
      </c>
      <c r="G4" s="39" t="s">
        <v>28</v>
      </c>
      <c r="H4" s="39" t="s">
        <v>38</v>
      </c>
      <c r="I4" s="39" t="s">
        <v>39</v>
      </c>
      <c r="J4" s="40">
        <v>126.45</v>
      </c>
      <c r="K4" s="41">
        <v>45658</v>
      </c>
      <c r="L4" s="41">
        <v>46022</v>
      </c>
      <c r="M4" s="41" t="str">
        <f>VLOOKUP(C4,[1]调整后!$G:$Y,18,0)</f>
        <v>数量指标：开发适合脱贫户（含监测对象）73人的公益性岗位，帮助劳动力就近就业</v>
      </c>
      <c r="N4" s="41" t="str">
        <f>VLOOKUP($C4,[1]调整后!$G:$Y,12,0)</f>
        <v>60户100人</v>
      </c>
      <c r="O4" s="41" t="str">
        <f>VLOOKUP($C4,[1]调整后!$G:$Y,15,0)</f>
        <v>60户100人</v>
      </c>
      <c r="P4" s="41" t="str">
        <f>VLOOKUP($C4,[1]调整后!$G:$Y,19,0)</f>
        <v>开发公益性岗位，增加脱贫人口（含监测人口）就业机会</v>
      </c>
      <c r="Q4" s="39" t="s">
        <v>31</v>
      </c>
      <c r="R4" s="39">
        <v>126.445</v>
      </c>
      <c r="S4" s="42" t="s">
        <v>32</v>
      </c>
      <c r="T4" s="43"/>
      <c r="U4" s="40"/>
      <c r="V4" s="39" t="s">
        <v>33</v>
      </c>
      <c r="W4" s="39"/>
      <c r="X4" s="39" t="s">
        <v>39</v>
      </c>
    </row>
    <row r="5" customFormat="1" ht="39" customHeight="1" spans="1:24">
      <c r="A5" s="39">
        <v>4</v>
      </c>
      <c r="B5" s="39" t="s">
        <v>24</v>
      </c>
      <c r="C5" s="39" t="s">
        <v>40</v>
      </c>
      <c r="D5" s="39" t="s">
        <v>26</v>
      </c>
      <c r="E5" s="39" t="s">
        <v>27</v>
      </c>
      <c r="F5" s="39" t="s">
        <v>27</v>
      </c>
      <c r="G5" s="39" t="s">
        <v>28</v>
      </c>
      <c r="H5" s="39" t="s">
        <v>29</v>
      </c>
      <c r="I5" s="39" t="s">
        <v>41</v>
      </c>
      <c r="J5" s="40">
        <v>95.85</v>
      </c>
      <c r="K5" s="41">
        <v>45658</v>
      </c>
      <c r="L5" s="41">
        <v>46022</v>
      </c>
      <c r="M5" s="41" t="str">
        <f>VLOOKUP(C5,[1]调整后!$G:$Y,18,0)</f>
        <v>数量指标：对脱贫户直接帮扶不少于500元/户，对监测户直接帮扶不少于1000元/户</v>
      </c>
      <c r="N5" s="41" t="str">
        <f>VLOOKUP($C5,[1]调整后!$G:$Y,12,0)</f>
        <v>600户4000人</v>
      </c>
      <c r="O5" s="41" t="str">
        <f>VLOOKUP($C5,[1]调整后!$G:$Y,15,0)</f>
        <v>600户4000人</v>
      </c>
      <c r="P5" s="41" t="str">
        <f>VLOOKUP($C5,[1]调整后!$G:$Y,19,0)</f>
        <v>通过产业直接帮扶，改善农户生产条件，提高群众满意度。</v>
      </c>
      <c r="Q5" s="39" t="s">
        <v>31</v>
      </c>
      <c r="R5" s="39">
        <v>95.85085</v>
      </c>
      <c r="S5" s="42" t="s">
        <v>32</v>
      </c>
      <c r="T5" s="43"/>
      <c r="U5" s="40"/>
      <c r="V5" s="39" t="s">
        <v>33</v>
      </c>
      <c r="W5" s="39"/>
      <c r="X5" s="39" t="s">
        <v>42</v>
      </c>
    </row>
    <row r="6" s="30" customFormat="1" ht="36" customHeight="1" spans="1:24">
      <c r="A6" s="39">
        <v>5</v>
      </c>
      <c r="B6" s="39" t="s">
        <v>24</v>
      </c>
      <c r="C6" s="39" t="s">
        <v>43</v>
      </c>
      <c r="D6" s="39" t="s">
        <v>26</v>
      </c>
      <c r="E6" s="39" t="s">
        <v>27</v>
      </c>
      <c r="F6" s="39" t="s">
        <v>27</v>
      </c>
      <c r="G6" s="39" t="s">
        <v>44</v>
      </c>
      <c r="H6" s="39" t="s">
        <v>45</v>
      </c>
      <c r="I6" s="39" t="s">
        <v>46</v>
      </c>
      <c r="J6" s="40">
        <v>126.74</v>
      </c>
      <c r="K6" s="41">
        <v>45658</v>
      </c>
      <c r="L6" s="41">
        <v>46022</v>
      </c>
      <c r="M6" s="41" t="str">
        <f>VLOOKUP(C6,[1]调整后!$G:$Y,18,0)</f>
        <v>数量指标：新建果蔬大棚10亩：绩效指标：受益脱贫户4户8人：满意度指标：受益脱贫人口满意度≥95%。</v>
      </c>
      <c r="N6" s="41" t="str">
        <f>VLOOKUP($C6,[1]调整后!$G:$Y,12,0)</f>
        <v>60户227人</v>
      </c>
      <c r="O6" s="41" t="str">
        <f>VLOOKUP($C6,[1]调整后!$G:$Y,15,0)</f>
        <v>4户8人</v>
      </c>
      <c r="P6" s="41" t="str">
        <f>VLOOKUP($C6,[1]调整后!$G:$Y,19,0)</f>
        <v>通过果蔬大棚建设，带动周边农户务工，增加收入，提高群众满意度。</v>
      </c>
      <c r="Q6" s="39" t="s">
        <v>31</v>
      </c>
      <c r="R6" s="39">
        <f>106.74+20</f>
        <v>126.74</v>
      </c>
      <c r="S6" s="44" t="s">
        <v>32</v>
      </c>
      <c r="T6" s="43"/>
      <c r="U6" s="40"/>
      <c r="V6" s="39" t="s">
        <v>33</v>
      </c>
      <c r="W6" s="39"/>
      <c r="X6" s="39"/>
    </row>
    <row r="7" customFormat="1" ht="39" customHeight="1" spans="1:24">
      <c r="A7" s="39">
        <v>6</v>
      </c>
      <c r="B7" s="39" t="s">
        <v>24</v>
      </c>
      <c r="C7" s="39" t="s">
        <v>47</v>
      </c>
      <c r="D7" s="39" t="s">
        <v>26</v>
      </c>
      <c r="E7" s="39" t="s">
        <v>27</v>
      </c>
      <c r="F7" s="39" t="s">
        <v>27</v>
      </c>
      <c r="G7" s="39" t="s">
        <v>28</v>
      </c>
      <c r="H7" s="39" t="s">
        <v>38</v>
      </c>
      <c r="I7" s="39" t="s">
        <v>48</v>
      </c>
      <c r="J7" s="40">
        <v>8.8</v>
      </c>
      <c r="K7" s="41">
        <v>45658</v>
      </c>
      <c r="L7" s="41">
        <v>46022</v>
      </c>
      <c r="M7" s="41" t="s">
        <v>49</v>
      </c>
      <c r="N7" s="41" t="s">
        <v>50</v>
      </c>
      <c r="O7" s="41" t="s">
        <v>50</v>
      </c>
      <c r="P7" s="41" t="s">
        <v>49</v>
      </c>
      <c r="Q7" s="39" t="s">
        <v>31</v>
      </c>
      <c r="R7" s="39">
        <v>8.8</v>
      </c>
      <c r="S7" s="42" t="s">
        <v>32</v>
      </c>
      <c r="T7" s="43"/>
      <c r="U7" s="40"/>
      <c r="V7" s="39" t="s">
        <v>33</v>
      </c>
      <c r="W7" s="39"/>
      <c r="X7" s="39"/>
    </row>
    <row r="8" customFormat="1" ht="39" customHeight="1" spans="1:24">
      <c r="A8" s="39">
        <v>7</v>
      </c>
      <c r="B8" s="39" t="s">
        <v>24</v>
      </c>
      <c r="C8" s="39" t="s">
        <v>51</v>
      </c>
      <c r="D8" s="39" t="s">
        <v>26</v>
      </c>
      <c r="E8" s="39" t="s">
        <v>27</v>
      </c>
      <c r="F8" s="39" t="s">
        <v>27</v>
      </c>
      <c r="G8" s="39" t="s">
        <v>28</v>
      </c>
      <c r="H8" s="39" t="s">
        <v>38</v>
      </c>
      <c r="I8" s="39" t="s">
        <v>51</v>
      </c>
      <c r="J8" s="40">
        <v>9.64</v>
      </c>
      <c r="K8" s="41">
        <v>45658</v>
      </c>
      <c r="L8" s="41">
        <v>46022</v>
      </c>
      <c r="M8" s="41" t="str">
        <f>VLOOKUP(C8,[1]调整后!$G:$Y,18,0)</f>
        <v>数量指标：鼓励脱贫户（含监测对象）外出就业，提高收入</v>
      </c>
      <c r="N8" s="41" t="str">
        <f>VLOOKUP($C8,[1]调整后!$G:$Y,12,0)</f>
        <v>50户50人</v>
      </c>
      <c r="O8" s="41" t="str">
        <f>VLOOKUP($C8,[1]调整后!$G:$Y,15,0)</f>
        <v>50户50人</v>
      </c>
      <c r="P8" s="41" t="str">
        <f>VLOOKUP($C8,[1]调整后!$G:$Y,19,0)</f>
        <v>通过对脱贫户（含监测对象）外出务工进行一次性交通补助，减轻脱贫人口（含监测人口）生活负担</v>
      </c>
      <c r="Q8" s="39" t="s">
        <v>31</v>
      </c>
      <c r="R8" s="39">
        <v>9.64</v>
      </c>
      <c r="S8" s="42" t="s">
        <v>32</v>
      </c>
      <c r="T8" s="43"/>
      <c r="U8" s="40"/>
      <c r="V8" s="42" t="s">
        <v>52</v>
      </c>
      <c r="W8" s="39"/>
      <c r="X8" s="39" t="s">
        <v>51</v>
      </c>
    </row>
    <row r="9" customFormat="1" ht="39" customHeight="1" spans="1:24">
      <c r="A9" s="39">
        <v>8</v>
      </c>
      <c r="B9" s="39" t="s">
        <v>53</v>
      </c>
      <c r="C9" s="39" t="s">
        <v>51</v>
      </c>
      <c r="D9" s="39" t="s">
        <v>26</v>
      </c>
      <c r="E9" s="39" t="s">
        <v>27</v>
      </c>
      <c r="F9" s="39" t="s">
        <v>27</v>
      </c>
      <c r="G9" s="39" t="s">
        <v>28</v>
      </c>
      <c r="H9" s="39" t="s">
        <v>38</v>
      </c>
      <c r="I9" s="39" t="s">
        <v>51</v>
      </c>
      <c r="J9" s="40">
        <v>3.76</v>
      </c>
      <c r="K9" s="41">
        <v>45658</v>
      </c>
      <c r="L9" s="41">
        <v>46022</v>
      </c>
      <c r="M9" s="41" t="str">
        <f>VLOOKUP(C9,[1]调整后!$G:$Y,18,0)</f>
        <v>数量指标：鼓励脱贫户（含监测对象）外出就业，提高收入</v>
      </c>
      <c r="N9" s="41" t="str">
        <f>VLOOKUP($C9,[1]调整后!$G:$Y,12,0)</f>
        <v>50户50人</v>
      </c>
      <c r="O9" s="41" t="str">
        <f>VLOOKUP($C9,[1]调整后!$G:$Y,15,0)</f>
        <v>50户50人</v>
      </c>
      <c r="P9" s="41" t="str">
        <f>VLOOKUP($C9,[1]调整后!$G:$Y,19,0)</f>
        <v>通过对脱贫户（含监测对象）外出务工进行一次性交通补助，减轻脱贫人口（含监测人口）生活负担</v>
      </c>
      <c r="Q9" s="39" t="s">
        <v>54</v>
      </c>
      <c r="R9" s="39">
        <v>3.76</v>
      </c>
      <c r="S9" s="42" t="s">
        <v>55</v>
      </c>
      <c r="T9" s="43"/>
      <c r="U9" s="40"/>
      <c r="V9" s="39" t="s">
        <v>56</v>
      </c>
      <c r="W9" s="39" t="s">
        <v>57</v>
      </c>
      <c r="X9" s="39" t="s">
        <v>51</v>
      </c>
    </row>
    <row r="10" s="30" customFormat="1" ht="36" customHeight="1" spans="1:24">
      <c r="A10" s="39">
        <v>9</v>
      </c>
      <c r="B10" s="39" t="s">
        <v>24</v>
      </c>
      <c r="C10" s="39" t="s">
        <v>58</v>
      </c>
      <c r="D10" s="39" t="s">
        <v>26</v>
      </c>
      <c r="E10" s="39" t="s">
        <v>27</v>
      </c>
      <c r="F10" s="39" t="s">
        <v>27</v>
      </c>
      <c r="G10" s="39" t="s">
        <v>28</v>
      </c>
      <c r="H10" s="39" t="s">
        <v>59</v>
      </c>
      <c r="I10" s="39" t="s">
        <v>60</v>
      </c>
      <c r="J10" s="40">
        <v>14.57</v>
      </c>
      <c r="K10" s="41">
        <v>45658</v>
      </c>
      <c r="L10" s="41">
        <v>46022</v>
      </c>
      <c r="M10" s="41" t="str">
        <f>VLOOKUP(C10,[1]调整后!$G:$Y,18,0)</f>
        <v>数量指标：保障衔接资金投入项目前期费用</v>
      </c>
      <c r="N10" s="41" t="str">
        <f>VLOOKUP($C10,[1]调整后!$G:$Y,12,0)</f>
        <v>600户4000人</v>
      </c>
      <c r="O10" s="41" t="str">
        <f>VLOOKUP($C10,[1]调整后!$G:$Y,15,0)</f>
        <v>600户4000人</v>
      </c>
      <c r="P10" s="41" t="str">
        <f>VLOOKUP($C10,[1]调整后!$G:$Y,19,0)</f>
        <v>保障各项目前期费用</v>
      </c>
      <c r="Q10" s="39" t="s">
        <v>31</v>
      </c>
      <c r="R10" s="39">
        <v>14.57</v>
      </c>
      <c r="S10" s="44" t="s">
        <v>32</v>
      </c>
      <c r="T10" s="43"/>
      <c r="U10" s="40"/>
      <c r="V10" s="39" t="s">
        <v>52</v>
      </c>
      <c r="W10" s="39"/>
      <c r="X10" s="39" t="s">
        <v>60</v>
      </c>
    </row>
    <row r="11" s="30" customFormat="1" ht="36" customHeight="1" spans="1:24">
      <c r="A11" s="39">
        <v>10</v>
      </c>
      <c r="B11" s="39" t="s">
        <v>61</v>
      </c>
      <c r="C11" s="39" t="s">
        <v>58</v>
      </c>
      <c r="D11" s="39" t="s">
        <v>26</v>
      </c>
      <c r="E11" s="39" t="s">
        <v>27</v>
      </c>
      <c r="F11" s="39" t="s">
        <v>27</v>
      </c>
      <c r="G11" s="39" t="s">
        <v>28</v>
      </c>
      <c r="H11" s="39" t="s">
        <v>59</v>
      </c>
      <c r="I11" s="39" t="s">
        <v>60</v>
      </c>
      <c r="J11" s="40">
        <v>0.4</v>
      </c>
      <c r="K11" s="41">
        <v>45658</v>
      </c>
      <c r="L11" s="41">
        <v>46022</v>
      </c>
      <c r="M11" s="41" t="str">
        <f>VLOOKUP(C11,[1]调整后!$G:$Y,18,0)</f>
        <v>数量指标：保障衔接资金投入项目前期费用</v>
      </c>
      <c r="N11" s="41" t="str">
        <f>VLOOKUP($C11,[1]调整后!$G:$Y,12,0)</f>
        <v>600户4000人</v>
      </c>
      <c r="O11" s="41" t="str">
        <f>VLOOKUP($C11,[1]调整后!$G:$Y,15,0)</f>
        <v>600户4000人</v>
      </c>
      <c r="P11" s="41" t="str">
        <f>VLOOKUP($C11,[1]调整后!$G:$Y,19,0)</f>
        <v>保障各项目前期费用</v>
      </c>
      <c r="Q11" s="39" t="s">
        <v>62</v>
      </c>
      <c r="R11" s="39">
        <v>0.4</v>
      </c>
      <c r="S11" s="44" t="s">
        <v>32</v>
      </c>
      <c r="T11" s="43"/>
      <c r="U11" s="40"/>
      <c r="V11" s="39" t="s">
        <v>63</v>
      </c>
      <c r="W11" s="39"/>
      <c r="X11" s="39" t="s">
        <v>60</v>
      </c>
    </row>
    <row r="12" s="30" customFormat="1" ht="36" customHeight="1" spans="1:24">
      <c r="A12" s="39">
        <v>11</v>
      </c>
      <c r="B12" s="39" t="s">
        <v>24</v>
      </c>
      <c r="C12" s="39" t="s">
        <v>64</v>
      </c>
      <c r="D12" s="39" t="s">
        <v>26</v>
      </c>
      <c r="E12" s="39" t="s">
        <v>27</v>
      </c>
      <c r="F12" s="39" t="s">
        <v>27</v>
      </c>
      <c r="G12" s="39" t="s">
        <v>65</v>
      </c>
      <c r="H12" s="39" t="s">
        <v>66</v>
      </c>
      <c r="I12" s="39" t="s">
        <v>67</v>
      </c>
      <c r="J12" s="40">
        <v>33.89</v>
      </c>
      <c r="K12" s="41">
        <v>45658</v>
      </c>
      <c r="L12" s="41">
        <v>46022</v>
      </c>
      <c r="M12" s="41" t="str">
        <f>VLOOKUP(C12,[1]调整后!$G:$Y,18,0)</f>
        <v>数量指标：重建桥涵1座</v>
      </c>
      <c r="N12" s="41" t="str">
        <f>VLOOKUP($C12,[1]调整后!$G:$Y,12,0)</f>
        <v>32户85人</v>
      </c>
      <c r="O12" s="41" t="str">
        <f>VLOOKUP($C12,[1]调整后!$G:$Y,15,0)</f>
        <v>9户18人</v>
      </c>
      <c r="P12" s="41" t="str">
        <f>VLOOKUP($C12,[1]调整后!$G:$Y,19,0)</f>
        <v>通过重建桥涵1座，解决了老百姓安全出行问题，并降低农产品运输成本，提高群众满意度</v>
      </c>
      <c r="Q12" s="39" t="s">
        <v>31</v>
      </c>
      <c r="R12" s="39">
        <v>33.8822</v>
      </c>
      <c r="S12" s="44" t="s">
        <v>32</v>
      </c>
      <c r="T12" s="43"/>
      <c r="U12" s="40"/>
      <c r="V12" s="39" t="s">
        <v>33</v>
      </c>
      <c r="W12" s="39"/>
      <c r="X12" s="39" t="s">
        <v>67</v>
      </c>
    </row>
    <row r="13" s="30" customFormat="1" ht="36" customHeight="1" spans="1:24">
      <c r="A13" s="39">
        <v>12</v>
      </c>
      <c r="B13" s="39" t="s">
        <v>53</v>
      </c>
      <c r="C13" s="39" t="s">
        <v>68</v>
      </c>
      <c r="D13" s="39" t="s">
        <v>26</v>
      </c>
      <c r="E13" s="39" t="s">
        <v>27</v>
      </c>
      <c r="F13" s="39" t="s">
        <v>27</v>
      </c>
      <c r="G13" s="39" t="s">
        <v>69</v>
      </c>
      <c r="H13" s="39" t="s">
        <v>29</v>
      </c>
      <c r="I13" s="39" t="s">
        <v>70</v>
      </c>
      <c r="J13" s="40">
        <v>23</v>
      </c>
      <c r="K13" s="41">
        <v>45658</v>
      </c>
      <c r="L13" s="41">
        <v>46022</v>
      </c>
      <c r="M13" s="41" t="str">
        <f>VLOOKUP(C13,[1]调整后!$G:$Y,18,0)</f>
        <v>数量指标：新建烘干厂1座</v>
      </c>
      <c r="N13" s="41" t="str">
        <f>VLOOKUP($C13,[1]调整后!$G:$Y,12,0)</f>
        <v>256户766人</v>
      </c>
      <c r="O13" s="41" t="str">
        <f>VLOOKUP($C13,[1]调整后!$G:$Y,15,0)</f>
        <v>24户49人</v>
      </c>
      <c r="P13" s="41" t="str">
        <f>VLOOKUP($C13,[1]调整后!$G:$Y,19,0)</f>
        <v>通过新建1座烘干厂，当地水稻烘干成本降低，水稻出售价格上涨，增加农民收入，提高老百姓满意度</v>
      </c>
      <c r="Q13" s="39" t="s">
        <v>54</v>
      </c>
      <c r="R13" s="39">
        <v>23</v>
      </c>
      <c r="S13" s="44" t="s">
        <v>55</v>
      </c>
      <c r="T13" s="43"/>
      <c r="U13" s="40"/>
      <c r="V13" s="39" t="s">
        <v>71</v>
      </c>
      <c r="W13" s="39"/>
      <c r="X13" s="39"/>
    </row>
    <row r="14" s="30" customFormat="1" ht="36" customHeight="1" spans="1:24">
      <c r="A14" s="39">
        <v>13</v>
      </c>
      <c r="B14" s="39" t="s">
        <v>24</v>
      </c>
      <c r="C14" s="39" t="s">
        <v>68</v>
      </c>
      <c r="D14" s="39" t="s">
        <v>72</v>
      </c>
      <c r="E14" s="39" t="s">
        <v>27</v>
      </c>
      <c r="F14" s="39" t="s">
        <v>27</v>
      </c>
      <c r="G14" s="39" t="s">
        <v>69</v>
      </c>
      <c r="H14" s="39" t="s">
        <v>29</v>
      </c>
      <c r="I14" s="39" t="s">
        <v>70</v>
      </c>
      <c r="J14" s="40">
        <v>153</v>
      </c>
      <c r="K14" s="41">
        <v>45658</v>
      </c>
      <c r="L14" s="41">
        <v>46022</v>
      </c>
      <c r="M14" s="41" t="str">
        <f>VLOOKUP(C14,[1]调整后!$G:$Y,18,0)</f>
        <v>数量指标：新建烘干厂1座</v>
      </c>
      <c r="N14" s="41" t="str">
        <f>VLOOKUP($C14,[1]调整后!$G:$Y,12,0)</f>
        <v>256户766人</v>
      </c>
      <c r="O14" s="41" t="str">
        <f>VLOOKUP($C14,[1]调整后!$G:$Y,15,0)</f>
        <v>24户49人</v>
      </c>
      <c r="P14" s="41" t="str">
        <f>VLOOKUP($C14,[1]调整后!$G:$Y,19,0)</f>
        <v>通过新建1座烘干厂，当地水稻烘干成本降低，水稻出售价格上涨，增加农民收入，提高老百姓满意度</v>
      </c>
      <c r="Q14" s="39" t="s">
        <v>31</v>
      </c>
      <c r="R14" s="39">
        <v>153</v>
      </c>
      <c r="S14" s="44" t="s">
        <v>32</v>
      </c>
      <c r="T14" s="43"/>
      <c r="U14" s="40"/>
      <c r="V14" s="39" t="s">
        <v>52</v>
      </c>
      <c r="W14" s="39"/>
      <c r="X14" s="39"/>
    </row>
    <row r="15" s="30" customFormat="1" ht="36" customHeight="1" spans="1:24">
      <c r="A15" s="39">
        <v>14</v>
      </c>
      <c r="B15" s="39" t="s">
        <v>53</v>
      </c>
      <c r="C15" s="39" t="s">
        <v>68</v>
      </c>
      <c r="D15" s="39" t="s">
        <v>26</v>
      </c>
      <c r="E15" s="39" t="s">
        <v>27</v>
      </c>
      <c r="F15" s="39" t="s">
        <v>27</v>
      </c>
      <c r="G15" s="39" t="s">
        <v>69</v>
      </c>
      <c r="H15" s="39" t="s">
        <v>29</v>
      </c>
      <c r="I15" s="39" t="s">
        <v>70</v>
      </c>
      <c r="J15" s="40">
        <v>11.4</v>
      </c>
      <c r="K15" s="41">
        <v>45658</v>
      </c>
      <c r="L15" s="41">
        <v>46022</v>
      </c>
      <c r="M15" s="41" t="str">
        <f>VLOOKUP(C15,[1]调整后!$G:$Y,18,0)</f>
        <v>数量指标：新建烘干厂1座</v>
      </c>
      <c r="N15" s="41" t="str">
        <f>VLOOKUP($C15,[1]调整后!$G:$Y,12,0)</f>
        <v>256户766人</v>
      </c>
      <c r="O15" s="41" t="str">
        <f>VLOOKUP($C15,[1]调整后!$G:$Y,15,0)</f>
        <v>24户49人</v>
      </c>
      <c r="P15" s="41" t="str">
        <f>VLOOKUP($C15,[1]调整后!$G:$Y,19,0)</f>
        <v>通过新建1座烘干厂，当地水稻烘干成本降低，水稻出售价格上涨，增加农民收入，提高老百姓满意度</v>
      </c>
      <c r="Q15" s="39" t="s">
        <v>54</v>
      </c>
      <c r="R15" s="39">
        <v>11.4056</v>
      </c>
      <c r="S15" s="44" t="s">
        <v>55</v>
      </c>
      <c r="T15" s="43"/>
      <c r="U15" s="40"/>
      <c r="V15" s="39" t="s">
        <v>56</v>
      </c>
      <c r="W15" s="39"/>
      <c r="X15" s="39"/>
    </row>
    <row r="16" s="30" customFormat="1" ht="36" customHeight="1" spans="1:24">
      <c r="A16" s="39">
        <v>15</v>
      </c>
      <c r="B16" s="39" t="s">
        <v>73</v>
      </c>
      <c r="C16" s="39" t="s">
        <v>68</v>
      </c>
      <c r="D16" s="39" t="s">
        <v>26</v>
      </c>
      <c r="E16" s="39" t="s">
        <v>27</v>
      </c>
      <c r="F16" s="39" t="s">
        <v>27</v>
      </c>
      <c r="G16" s="39" t="s">
        <v>69</v>
      </c>
      <c r="H16" s="39" t="s">
        <v>29</v>
      </c>
      <c r="I16" s="39" t="s">
        <v>70</v>
      </c>
      <c r="J16" s="40">
        <v>34</v>
      </c>
      <c r="K16" s="41">
        <v>45658</v>
      </c>
      <c r="L16" s="41">
        <v>46022</v>
      </c>
      <c r="M16" s="41" t="str">
        <f>VLOOKUP(C16,[1]调整后!$G:$Y,18,0)</f>
        <v>数量指标：新建烘干厂1座</v>
      </c>
      <c r="N16" s="41" t="str">
        <f>VLOOKUP($C16,[1]调整后!$G:$Y,12,0)</f>
        <v>256户766人</v>
      </c>
      <c r="O16" s="41" t="str">
        <f>VLOOKUP($C16,[1]调整后!$G:$Y,15,0)</f>
        <v>24户49人</v>
      </c>
      <c r="P16" s="41" t="str">
        <f>VLOOKUP($C16,[1]调整后!$G:$Y,19,0)</f>
        <v>通过新建1座烘干厂，当地水稻烘干成本降低，水稻出售价格上涨，增加农民收入，提高老百姓满意度</v>
      </c>
      <c r="Q16" s="39" t="s">
        <v>74</v>
      </c>
      <c r="R16" s="45">
        <v>34</v>
      </c>
      <c r="S16" s="44" t="s">
        <v>55</v>
      </c>
      <c r="T16" s="43"/>
      <c r="U16" s="40"/>
      <c r="V16" s="39" t="s">
        <v>75</v>
      </c>
      <c r="W16" s="39"/>
      <c r="X16" s="39"/>
    </row>
    <row r="17" s="30" customFormat="1" ht="36" customHeight="1" spans="1:24">
      <c r="A17" s="39">
        <v>16</v>
      </c>
      <c r="B17" s="39" t="s">
        <v>61</v>
      </c>
      <c r="C17" s="39" t="s">
        <v>68</v>
      </c>
      <c r="D17" s="39" t="s">
        <v>26</v>
      </c>
      <c r="E17" s="39" t="s">
        <v>27</v>
      </c>
      <c r="F17" s="39" t="s">
        <v>27</v>
      </c>
      <c r="G17" s="39" t="s">
        <v>69</v>
      </c>
      <c r="H17" s="39" t="s">
        <v>29</v>
      </c>
      <c r="I17" s="39" t="s">
        <v>70</v>
      </c>
      <c r="J17" s="40">
        <v>39.6</v>
      </c>
      <c r="K17" s="41">
        <v>45658</v>
      </c>
      <c r="L17" s="41">
        <v>46022</v>
      </c>
      <c r="M17" s="41" t="str">
        <f>VLOOKUP(C17,[1]调整后!$G:$Y,18,0)</f>
        <v>数量指标：新建烘干厂1座</v>
      </c>
      <c r="N17" s="41" t="str">
        <f>VLOOKUP($C17,[1]调整后!$G:$Y,12,0)</f>
        <v>256户766人</v>
      </c>
      <c r="O17" s="41" t="str">
        <f>VLOOKUP($C17,[1]调整后!$G:$Y,15,0)</f>
        <v>24户49人</v>
      </c>
      <c r="P17" s="41" t="str">
        <f>VLOOKUP($C17,[1]调整后!$G:$Y,19,0)</f>
        <v>通过新建1座烘干厂，当地水稻烘干成本降低，水稻出售价格上涨，增加农民收入，提高老百姓满意度</v>
      </c>
      <c r="Q17" s="39" t="s">
        <v>62</v>
      </c>
      <c r="R17" s="39">
        <v>39.6</v>
      </c>
      <c r="S17" s="44" t="s">
        <v>32</v>
      </c>
      <c r="T17" s="43"/>
      <c r="U17" s="40"/>
      <c r="V17" s="39" t="s">
        <v>63</v>
      </c>
      <c r="W17" s="39"/>
      <c r="X17" s="39"/>
    </row>
    <row r="18" s="30" customFormat="1" ht="36" customHeight="1" spans="1:24">
      <c r="A18" s="39">
        <v>17</v>
      </c>
      <c r="B18" s="39" t="s">
        <v>24</v>
      </c>
      <c r="C18" s="39" t="s">
        <v>76</v>
      </c>
      <c r="D18" s="39" t="s">
        <v>26</v>
      </c>
      <c r="E18" s="39" t="s">
        <v>27</v>
      </c>
      <c r="F18" s="39" t="s">
        <v>77</v>
      </c>
      <c r="G18" s="39" t="s">
        <v>78</v>
      </c>
      <c r="H18" s="39" t="s">
        <v>29</v>
      </c>
      <c r="I18" s="46" t="s">
        <v>79</v>
      </c>
      <c r="J18" s="40">
        <v>38</v>
      </c>
      <c r="K18" s="41">
        <v>45627</v>
      </c>
      <c r="L18" s="41">
        <v>45687</v>
      </c>
      <c r="M18" s="47" t="s">
        <v>80</v>
      </c>
      <c r="N18" s="41" t="s">
        <v>81</v>
      </c>
      <c r="O18" s="41" t="s">
        <v>82</v>
      </c>
      <c r="P18" s="47" t="s">
        <v>83</v>
      </c>
      <c r="Q18" s="39" t="s">
        <v>31</v>
      </c>
      <c r="R18" s="39">
        <v>38</v>
      </c>
      <c r="S18" s="44" t="s">
        <v>32</v>
      </c>
      <c r="T18" s="43"/>
      <c r="U18" s="40"/>
      <c r="V18" s="39" t="s">
        <v>33</v>
      </c>
      <c r="W18" s="39"/>
      <c r="X18" s="39"/>
    </row>
    <row r="19" s="30" customFormat="1" ht="36" customHeight="1" spans="1:24">
      <c r="A19" s="39">
        <v>18</v>
      </c>
      <c r="B19" s="39" t="s">
        <v>24</v>
      </c>
      <c r="C19" s="39" t="s">
        <v>84</v>
      </c>
      <c r="D19" s="39" t="s">
        <v>26</v>
      </c>
      <c r="E19" s="39" t="s">
        <v>27</v>
      </c>
      <c r="F19" s="39" t="s">
        <v>27</v>
      </c>
      <c r="G19" s="39" t="s">
        <v>69</v>
      </c>
      <c r="H19" s="39" t="s">
        <v>29</v>
      </c>
      <c r="I19" s="39" t="s">
        <v>85</v>
      </c>
      <c r="J19" s="40">
        <v>79.37</v>
      </c>
      <c r="K19" s="41">
        <v>45658</v>
      </c>
      <c r="L19" s="41">
        <v>46022</v>
      </c>
      <c r="M19" s="41" t="str">
        <f>VLOOKUP(C19,[1]调整后!$G:$Y,18,0)</f>
        <v>数量指标：完成1个占地130平方米的集散中心。绩效指标：受益脱贫人口XX人。满意度指标：受益脱贫人口满意度≥95%。</v>
      </c>
      <c r="N19" s="41" t="str">
        <f>VLOOKUP($C19,[1]调整后!$G:$Y,12,0)</f>
        <v>8户31人</v>
      </c>
      <c r="O19" s="41" t="str">
        <f>VLOOKUP($C19,[1]调整后!$G:$Y,15,0)</f>
        <v>3户6人</v>
      </c>
      <c r="P19" s="41" t="str">
        <f>VLOOKUP($C19,[1]调整后!$G:$Y,19,0)</f>
        <v>通过建设集散中心，为群众农产品提供转运、包装和检验检测场所，提高就业和产业发展。</v>
      </c>
      <c r="Q19" s="39" t="s">
        <v>31</v>
      </c>
      <c r="R19" s="39">
        <v>79.366</v>
      </c>
      <c r="S19" s="44" t="s">
        <v>32</v>
      </c>
      <c r="T19" s="43"/>
      <c r="U19" s="40"/>
      <c r="V19" s="39" t="s">
        <v>33</v>
      </c>
      <c r="W19" s="39"/>
      <c r="X19" s="39"/>
    </row>
    <row r="20" s="30" customFormat="1" ht="36" customHeight="1" spans="1:24">
      <c r="A20" s="39">
        <v>19</v>
      </c>
      <c r="B20" s="39" t="s">
        <v>24</v>
      </c>
      <c r="C20" s="39" t="s">
        <v>86</v>
      </c>
      <c r="D20" s="39" t="s">
        <v>26</v>
      </c>
      <c r="E20" s="39" t="s">
        <v>27</v>
      </c>
      <c r="F20" s="39" t="s">
        <v>87</v>
      </c>
      <c r="G20" s="39" t="s">
        <v>88</v>
      </c>
      <c r="H20" s="39" t="s">
        <v>29</v>
      </c>
      <c r="I20" s="39" t="s">
        <v>89</v>
      </c>
      <c r="J20" s="40">
        <v>24.88</v>
      </c>
      <c r="K20" s="41">
        <v>45658</v>
      </c>
      <c r="L20" s="41">
        <v>46022</v>
      </c>
      <c r="M20" s="41" t="str">
        <f>VLOOKUP(C20,[1]调整后!$G:$Y,18,0)</f>
        <v>数量指标：栽种果树350棵；效益指标：通过栽种果树，每户每年增收600元；受益脱贫人口7户21人；满意度指标：受益脱贫人口满意度≥95%。</v>
      </c>
      <c r="N20" s="41" t="str">
        <f>VLOOKUP($C20,[1]调整后!$G:$Y,12,0)</f>
        <v>53户215人</v>
      </c>
      <c r="O20" s="41" t="str">
        <f>VLOOKUP($C20,[1]调整后!$G:$Y,15,0)</f>
        <v>7户21人</v>
      </c>
      <c r="P20" s="41" t="str">
        <f>VLOOKUP($C20,[1]调整后!$G:$Y,19,0)</f>
        <v>通过发展庭院种植，帮助农户增收，提高群众满意度。</v>
      </c>
      <c r="Q20" s="39" t="s">
        <v>31</v>
      </c>
      <c r="R20" s="39">
        <v>24.884</v>
      </c>
      <c r="S20" s="44" t="s">
        <v>32</v>
      </c>
      <c r="T20" s="43"/>
      <c r="U20" s="40"/>
      <c r="V20" s="39" t="s">
        <v>33</v>
      </c>
      <c r="W20" s="44"/>
      <c r="X20" s="41" t="s">
        <v>90</v>
      </c>
    </row>
    <row r="21" s="30" customFormat="1" ht="36" customHeight="1" spans="1:24">
      <c r="A21" s="39">
        <v>20</v>
      </c>
      <c r="B21" s="39" t="s">
        <v>24</v>
      </c>
      <c r="C21" s="39" t="s">
        <v>91</v>
      </c>
      <c r="D21" s="39" t="s">
        <v>26</v>
      </c>
      <c r="E21" s="39" t="s">
        <v>27</v>
      </c>
      <c r="F21" s="39" t="s">
        <v>92</v>
      </c>
      <c r="G21" s="39" t="s">
        <v>93</v>
      </c>
      <c r="H21" s="39" t="s">
        <v>29</v>
      </c>
      <c r="I21" s="39" t="s">
        <v>94</v>
      </c>
      <c r="J21" s="40">
        <v>56.8</v>
      </c>
      <c r="K21" s="41">
        <v>45658</v>
      </c>
      <c r="L21" s="41">
        <v>46022</v>
      </c>
      <c r="M21" s="41" t="str">
        <f>VLOOKUP(C21,[1]调整后!$G:$Y,18,0)</f>
        <v>数量指标：完成1个占地130平方米的冻库。绩效指标：受益脱贫人口XX人。满意度指标：受益脱贫人口满意度≥95%。</v>
      </c>
      <c r="N21" s="41" t="str">
        <f>VLOOKUP($C21,[1]调整后!$G:$Y,12,0)</f>
        <v>10户35人</v>
      </c>
      <c r="O21" s="41" t="str">
        <f>VLOOKUP($C21,[1]调整后!$G:$Y,15,0)</f>
        <v>4户14人</v>
      </c>
      <c r="P21" s="41" t="str">
        <f>VLOOKUP($C21,[1]调整后!$G:$Y,19,0)</f>
        <v>建设冻库后，可以提高农户农产品保鲜储存，提高销售价格。</v>
      </c>
      <c r="Q21" s="39" t="s">
        <v>31</v>
      </c>
      <c r="R21" s="39">
        <v>56.7965</v>
      </c>
      <c r="S21" s="44" t="s">
        <v>32</v>
      </c>
      <c r="T21" s="43"/>
      <c r="U21" s="40"/>
      <c r="V21" s="39" t="s">
        <v>33</v>
      </c>
      <c r="W21" s="39"/>
      <c r="X21" s="41" t="s">
        <v>95</v>
      </c>
    </row>
    <row r="22" s="30" customFormat="1" ht="36" customHeight="1" spans="1:24">
      <c r="A22" s="39">
        <v>21</v>
      </c>
      <c r="B22" s="39" t="s">
        <v>24</v>
      </c>
      <c r="C22" s="39" t="s">
        <v>96</v>
      </c>
      <c r="D22" s="39" t="s">
        <v>97</v>
      </c>
      <c r="E22" s="39" t="s">
        <v>27</v>
      </c>
      <c r="F22" s="39" t="s">
        <v>92</v>
      </c>
      <c r="G22" s="39" t="s">
        <v>93</v>
      </c>
      <c r="H22" s="39" t="s">
        <v>29</v>
      </c>
      <c r="I22" s="39" t="s">
        <v>98</v>
      </c>
      <c r="J22" s="40">
        <v>151.7</v>
      </c>
      <c r="K22" s="41">
        <v>45658</v>
      </c>
      <c r="L22" s="41">
        <v>46022</v>
      </c>
      <c r="M22" s="41" t="str">
        <f>VLOOKUP(C22,[1]调整后!$G:$Y,18,0)</f>
        <v>数量指标：完成1个果蔬大棚建设。绩效指标：受益脱贫人口XX人。满意度指标：受益脱贫人口满意度≥95%。</v>
      </c>
      <c r="N22" s="41" t="str">
        <f>VLOOKUP($C22,[1]调整后!$G:$Y,12,0)</f>
        <v>2户10人</v>
      </c>
      <c r="O22" s="41" t="str">
        <f>VLOOKUP($C22,[1]调整后!$G:$Y,15,0)</f>
        <v>1户7人</v>
      </c>
      <c r="P22" s="41" t="str">
        <f>VLOOKUP($C22,[1]调整后!$G:$Y,19,0)</f>
        <v>通过发展大棚产业，提高群众就业率，带动本地经济发展。</v>
      </c>
      <c r="Q22" s="39" t="s">
        <v>31</v>
      </c>
      <c r="R22" s="39">
        <v>151.6921</v>
      </c>
      <c r="S22" s="44" t="s">
        <v>32</v>
      </c>
      <c r="T22" s="43"/>
      <c r="U22" s="40"/>
      <c r="V22" s="39" t="s">
        <v>33</v>
      </c>
      <c r="W22" s="39"/>
      <c r="X22" s="39" t="s">
        <v>99</v>
      </c>
    </row>
    <row r="23" s="30" customFormat="1" ht="36" customHeight="1" spans="1:24">
      <c r="A23" s="39">
        <v>22</v>
      </c>
      <c r="B23" s="39" t="s">
        <v>24</v>
      </c>
      <c r="C23" s="39" t="s">
        <v>100</v>
      </c>
      <c r="D23" s="39" t="s">
        <v>97</v>
      </c>
      <c r="E23" s="39" t="s">
        <v>27</v>
      </c>
      <c r="F23" s="39" t="s">
        <v>27</v>
      </c>
      <c r="G23" s="39" t="s">
        <v>69</v>
      </c>
      <c r="H23" s="39" t="s">
        <v>29</v>
      </c>
      <c r="I23" s="39" t="s">
        <v>101</v>
      </c>
      <c r="J23" s="40">
        <v>76.25</v>
      </c>
      <c r="K23" s="41">
        <v>45658</v>
      </c>
      <c r="L23" s="41">
        <v>46022</v>
      </c>
      <c r="M23" s="41" t="str">
        <f>VLOOKUP(C23,[1]调整后!$G:$Y,18,0)</f>
        <v>数量指标：种植黄金西柚约20亩</v>
      </c>
      <c r="N23" s="41" t="str">
        <f>VLOOKUP($C23,[1]调整后!$G:$Y,12,0)</f>
        <v>65户189人</v>
      </c>
      <c r="O23" s="41" t="str">
        <f>VLOOKUP($C23,[1]调整后!$G:$Y,15,0)</f>
        <v>14户26人</v>
      </c>
      <c r="P23" s="41" t="str">
        <f>VLOOKUP($C23,[1]调整后!$G:$Y,19,0)</f>
        <v>通过种植黄金西柚，充分利用庭院空间，增加老百姓收益，提高满意度</v>
      </c>
      <c r="Q23" s="39" t="s">
        <v>31</v>
      </c>
      <c r="R23" s="39">
        <v>76.248</v>
      </c>
      <c r="S23" s="44" t="s">
        <v>32</v>
      </c>
      <c r="T23" s="43"/>
      <c r="U23" s="40">
        <v>80</v>
      </c>
      <c r="V23" s="39" t="s">
        <v>33</v>
      </c>
      <c r="W23" s="39" t="s">
        <v>102</v>
      </c>
      <c r="X23" s="39" t="s">
        <v>103</v>
      </c>
    </row>
    <row r="24" s="30" customFormat="1" ht="36" customHeight="1" spans="1:24">
      <c r="A24" s="39">
        <v>23</v>
      </c>
      <c r="B24" s="39" t="s">
        <v>24</v>
      </c>
      <c r="C24" s="39" t="s">
        <v>104</v>
      </c>
      <c r="D24" s="39" t="s">
        <v>97</v>
      </c>
      <c r="E24" s="39" t="s">
        <v>27</v>
      </c>
      <c r="F24" s="39" t="s">
        <v>27</v>
      </c>
      <c r="G24" s="39" t="s">
        <v>105</v>
      </c>
      <c r="H24" s="39" t="s">
        <v>29</v>
      </c>
      <c r="I24" s="39" t="s">
        <v>106</v>
      </c>
      <c r="J24" s="40">
        <v>65.35</v>
      </c>
      <c r="K24" s="41">
        <v>45658</v>
      </c>
      <c r="L24" s="41">
        <v>46022</v>
      </c>
      <c r="M24" s="41" t="str">
        <f>VLOOKUP(C24,[1]调整后!$G:$Y,18,0)</f>
        <v>数量指标：种植黄金西柚约15亩</v>
      </c>
      <c r="N24" s="41" t="str">
        <f>VLOOKUP($C24,[1]调整后!$G:$Y,12,0)</f>
        <v>33户76人</v>
      </c>
      <c r="O24" s="41" t="str">
        <f>VLOOKUP($C24,[1]调整后!$G:$Y,15,0)</f>
        <v>11户19人</v>
      </c>
      <c r="P24" s="41" t="str">
        <f>VLOOKUP($C24,[1]调整后!$G:$Y,19,0)</f>
        <v>通过种植黄金西柚，充分利用庭院空间，增加老百姓收益，提高满意度</v>
      </c>
      <c r="Q24" s="39" t="s">
        <v>31</v>
      </c>
      <c r="R24" s="39">
        <v>65.3547</v>
      </c>
      <c r="S24" s="44" t="s">
        <v>32</v>
      </c>
      <c r="T24" s="43"/>
      <c r="U24" s="40">
        <v>80</v>
      </c>
      <c r="V24" s="39" t="s">
        <v>33</v>
      </c>
      <c r="W24" s="39" t="s">
        <v>102</v>
      </c>
      <c r="X24" s="39" t="s">
        <v>107</v>
      </c>
    </row>
    <row r="25" s="30" customFormat="1" ht="36" customHeight="1" spans="1:24">
      <c r="A25" s="39">
        <v>24</v>
      </c>
      <c r="B25" s="39" t="s">
        <v>24</v>
      </c>
      <c r="C25" s="39" t="s">
        <v>108</v>
      </c>
      <c r="D25" s="39" t="s">
        <v>97</v>
      </c>
      <c r="E25" s="39" t="s">
        <v>27</v>
      </c>
      <c r="F25" s="39" t="s">
        <v>27</v>
      </c>
      <c r="G25" s="39" t="s">
        <v>44</v>
      </c>
      <c r="H25" s="39" t="s">
        <v>29</v>
      </c>
      <c r="I25" s="39" t="s">
        <v>109</v>
      </c>
      <c r="J25" s="40">
        <v>30</v>
      </c>
      <c r="K25" s="41">
        <v>45658</v>
      </c>
      <c r="L25" s="41">
        <v>46022</v>
      </c>
      <c r="M25" s="41" t="str">
        <f>VLOOKUP(C25,[1]调整后!$G:$Y,18,0)</f>
        <v>数量指标：新建菜籽收储间及菜油灌装间各1个、菜籽油榨坊设备更新1套：绩效指标：受益脱贫户4户8人：满意度指标：受益脱贫人口满意度≥95%。</v>
      </c>
      <c r="N25" s="41" t="str">
        <f>VLOOKUP($C25,[1]调整后!$G:$Y,12,0)</f>
        <v>60户227人</v>
      </c>
      <c r="O25" s="41" t="str">
        <f>VLOOKUP($C25,[1]调整后!$G:$Y,15,0)</f>
        <v>4户8人</v>
      </c>
      <c r="P25" s="41" t="str">
        <f>VLOOKUP($C25,[1]调整后!$G:$Y,19,0)</f>
        <v>通过优质菜油加工生产基地建设，回收种植户油菜籽，带动农民增收，提高群众满意度。</v>
      </c>
      <c r="Q25" s="39" t="s">
        <v>31</v>
      </c>
      <c r="R25" s="39">
        <v>30</v>
      </c>
      <c r="S25" s="44" t="s">
        <v>32</v>
      </c>
      <c r="T25" s="43"/>
      <c r="U25" s="40">
        <v>30</v>
      </c>
      <c r="V25" s="39" t="s">
        <v>33</v>
      </c>
      <c r="W25" s="39" t="s">
        <v>102</v>
      </c>
      <c r="X25" s="39" t="s">
        <v>109</v>
      </c>
    </row>
    <row r="26" s="30" customFormat="1" ht="36" customHeight="1" spans="1:24">
      <c r="A26" s="39">
        <v>25</v>
      </c>
      <c r="B26" s="39" t="s">
        <v>24</v>
      </c>
      <c r="C26" s="39" t="s">
        <v>110</v>
      </c>
      <c r="D26" s="39" t="s">
        <v>97</v>
      </c>
      <c r="E26" s="39" t="s">
        <v>27</v>
      </c>
      <c r="F26" s="39" t="s">
        <v>27</v>
      </c>
      <c r="G26" s="39" t="s">
        <v>93</v>
      </c>
      <c r="H26" s="39" t="s">
        <v>29</v>
      </c>
      <c r="I26" s="39" t="s">
        <v>111</v>
      </c>
      <c r="J26" s="40">
        <v>78.52</v>
      </c>
      <c r="K26" s="41">
        <v>45658</v>
      </c>
      <c r="L26" s="41">
        <v>46022</v>
      </c>
      <c r="M26" s="41" t="str">
        <f>VLOOKUP(C26,[1]调整后!$G:$Y,18,0)</f>
        <v>数量指标：完成生态护坡820米。绩效指标：受益脱贫人口7人。满意度指标：受益脱贫人口满意度≥95%。</v>
      </c>
      <c r="N26" s="41" t="str">
        <f>VLOOKUP($C26,[1]调整后!$G:$Y,12,0)</f>
        <v>21户114人</v>
      </c>
      <c r="O26" s="41" t="str">
        <f>VLOOKUP($C26,[1]调整后!$G:$Y,15,0)</f>
        <v>1户7人</v>
      </c>
      <c r="P26" s="41" t="str">
        <f>VLOOKUP($C26,[1]调整后!$G:$Y,19,0)</f>
        <v>通过护坡，提高沟渠灌溉排水能力，提高农田生产效率，提高群众收益。</v>
      </c>
      <c r="Q26" s="39" t="s">
        <v>31</v>
      </c>
      <c r="R26" s="39">
        <v>78.5242</v>
      </c>
      <c r="S26" s="44" t="s">
        <v>32</v>
      </c>
      <c r="T26" s="43"/>
      <c r="U26" s="40">
        <v>80</v>
      </c>
      <c r="V26" s="39" t="s">
        <v>33</v>
      </c>
      <c r="W26" s="39" t="s">
        <v>102</v>
      </c>
      <c r="X26" s="39" t="s">
        <v>112</v>
      </c>
    </row>
    <row r="27" s="30" customFormat="1" ht="36" customHeight="1" spans="1:24">
      <c r="A27" s="39">
        <v>26</v>
      </c>
      <c r="B27" s="39" t="s">
        <v>24</v>
      </c>
      <c r="C27" s="39" t="s">
        <v>113</v>
      </c>
      <c r="D27" s="39" t="s">
        <v>97</v>
      </c>
      <c r="E27" s="39" t="s">
        <v>27</v>
      </c>
      <c r="F27" s="39" t="s">
        <v>27</v>
      </c>
      <c r="G27" s="39" t="s">
        <v>105</v>
      </c>
      <c r="H27" s="39" t="s">
        <v>29</v>
      </c>
      <c r="I27" s="39" t="s">
        <v>114</v>
      </c>
      <c r="J27" s="40">
        <v>100</v>
      </c>
      <c r="K27" s="41">
        <v>45658</v>
      </c>
      <c r="L27" s="41">
        <v>46022</v>
      </c>
      <c r="M27" s="41" t="str">
        <f>VLOOKUP(C27,[1]调整后!$G:$Y,18,0)</f>
        <v>数量指标：新建水产苗种基地厂房标准化建设1处</v>
      </c>
      <c r="N27" s="41" t="str">
        <f>VLOOKUP($C27,[1]调整后!$G:$Y,12,0)</f>
        <v>35户83人</v>
      </c>
      <c r="O27" s="41" t="str">
        <f>VLOOKUP($C27,[1]调整后!$G:$Y,15,0)</f>
        <v>12户28人</v>
      </c>
      <c r="P27" s="41" t="str">
        <f>VLOOKUP($C27,[1]调整后!$G:$Y,19,0)</f>
        <v>通过新建水产苗种基地厂房，能够提高当地水产苗种培养能力，提高当地水产养殖收入，促进产业发展，提高满意度</v>
      </c>
      <c r="Q27" s="39" t="s">
        <v>31</v>
      </c>
      <c r="R27" s="39">
        <v>100</v>
      </c>
      <c r="S27" s="44" t="s">
        <v>32</v>
      </c>
      <c r="T27" s="43"/>
      <c r="U27" s="40">
        <v>100</v>
      </c>
      <c r="V27" s="39" t="s">
        <v>33</v>
      </c>
      <c r="W27" s="39" t="s">
        <v>102</v>
      </c>
      <c r="X27" s="39" t="s">
        <v>114</v>
      </c>
    </row>
    <row r="28" s="30" customFormat="1" ht="36" customHeight="1" spans="1:24">
      <c r="A28" s="39">
        <v>27</v>
      </c>
      <c r="B28" s="39" t="s">
        <v>24</v>
      </c>
      <c r="C28" s="39" t="s">
        <v>115</v>
      </c>
      <c r="D28" s="39" t="s">
        <v>97</v>
      </c>
      <c r="E28" s="39" t="s">
        <v>27</v>
      </c>
      <c r="F28" s="39" t="s">
        <v>27</v>
      </c>
      <c r="G28" s="39" t="s">
        <v>116</v>
      </c>
      <c r="H28" s="39" t="s">
        <v>29</v>
      </c>
      <c r="I28" s="39" t="s">
        <v>117</v>
      </c>
      <c r="J28" s="40">
        <v>70.76</v>
      </c>
      <c r="K28" s="41">
        <v>45658</v>
      </c>
      <c r="L28" s="41">
        <v>46022</v>
      </c>
      <c r="M28" s="41" t="str">
        <f>VLOOKUP(C28,[1]调整后!$G:$Y,18,0)</f>
        <v>数量指标：新建罗氏沼虾示范基地1个</v>
      </c>
      <c r="N28" s="41" t="str">
        <f>VLOOKUP($C28,[1]调整后!$G:$Y,12,0)</f>
        <v>26户62人</v>
      </c>
      <c r="O28" s="41" t="str">
        <f>VLOOKUP($C28,[1]调整后!$G:$Y,15,0)</f>
        <v>6户13人</v>
      </c>
      <c r="P28" s="41" t="str">
        <f>VLOOKUP($C28,[1]调整后!$G:$Y,19,0)</f>
        <v>通过罗氏沼虾基地建设，能够极大提高生产效率，促进产业发展，带动农民增收</v>
      </c>
      <c r="Q28" s="39" t="s">
        <v>31</v>
      </c>
      <c r="R28" s="39">
        <v>70.7611</v>
      </c>
      <c r="S28" s="44" t="s">
        <v>32</v>
      </c>
      <c r="T28" s="43"/>
      <c r="U28" s="40">
        <v>80</v>
      </c>
      <c r="V28" s="39" t="s">
        <v>33</v>
      </c>
      <c r="W28" s="39" t="s">
        <v>102</v>
      </c>
      <c r="X28" s="39" t="s">
        <v>117</v>
      </c>
    </row>
    <row r="29" s="30" customFormat="1" ht="36" customHeight="1" spans="1:24">
      <c r="A29" s="39">
        <v>28</v>
      </c>
      <c r="B29" s="39" t="s">
        <v>24</v>
      </c>
      <c r="C29" s="39" t="s">
        <v>118</v>
      </c>
      <c r="D29" s="39" t="s">
        <v>97</v>
      </c>
      <c r="E29" s="39" t="s">
        <v>27</v>
      </c>
      <c r="F29" s="39" t="s">
        <v>27</v>
      </c>
      <c r="G29" s="39" t="s">
        <v>119</v>
      </c>
      <c r="H29" s="39" t="s">
        <v>29</v>
      </c>
      <c r="I29" s="39" t="s">
        <v>120</v>
      </c>
      <c r="J29" s="40">
        <v>50</v>
      </c>
      <c r="K29" s="41">
        <v>45658</v>
      </c>
      <c r="L29" s="41">
        <v>46022</v>
      </c>
      <c r="M29" s="41" t="str">
        <f>VLOOKUP(C29,[1]调整后!$G:$Y,18,0)</f>
        <v>数量指标：新建一套水肥一体化设施</v>
      </c>
      <c r="N29" s="41" t="str">
        <f>VLOOKUP($C29,[1]调整后!$G:$Y,12,0)</f>
        <v>30户79人</v>
      </c>
      <c r="O29" s="41" t="str">
        <f>VLOOKUP($C29,[1]调整后!$G:$Y,15,0)</f>
        <v>11户24人</v>
      </c>
      <c r="P29" s="41" t="str">
        <f>VLOOKUP($C29,[1]调整后!$G:$Y,19,0)</f>
        <v>通过新建水肥一体化设施，提高朝鲜蓟种植条件，促进产量增长，带动农民增收</v>
      </c>
      <c r="Q29" s="39" t="s">
        <v>31</v>
      </c>
      <c r="R29" s="39">
        <v>50</v>
      </c>
      <c r="S29" s="44" t="s">
        <v>32</v>
      </c>
      <c r="T29" s="43"/>
      <c r="U29" s="40">
        <v>50</v>
      </c>
      <c r="V29" s="39" t="s">
        <v>33</v>
      </c>
      <c r="W29" s="39" t="s">
        <v>102</v>
      </c>
      <c r="X29" s="39" t="s">
        <v>120</v>
      </c>
    </row>
    <row r="30" s="31" customFormat="1" ht="36" customHeight="1" spans="1:24">
      <c r="A30" s="39">
        <v>29</v>
      </c>
      <c r="B30" s="48" t="s">
        <v>121</v>
      </c>
      <c r="C30" s="39" t="s">
        <v>122</v>
      </c>
      <c r="D30" s="39" t="s">
        <v>123</v>
      </c>
      <c r="E30" s="39" t="s">
        <v>27</v>
      </c>
      <c r="F30" s="39" t="s">
        <v>77</v>
      </c>
      <c r="G30" s="39" t="s">
        <v>124</v>
      </c>
      <c r="H30" s="39" t="s">
        <v>66</v>
      </c>
      <c r="I30" s="39" t="s">
        <v>125</v>
      </c>
      <c r="J30" s="40">
        <v>50</v>
      </c>
      <c r="K30" s="41">
        <v>45658</v>
      </c>
      <c r="L30" s="41">
        <v>46022</v>
      </c>
      <c r="M30" s="41" t="str">
        <f>VLOOKUP(C30,[1]调整后!$G:$Y,18,0)</f>
        <v>数量指标：水泥混凝土3251.80m2
、铺设碎石路面6370m2
、混凝土警示桩62根</v>
      </c>
      <c r="N30" s="41" t="str">
        <f>VLOOKUP($C30,[1]调整后!$G:$Y,12,0)</f>
        <v>15户36人</v>
      </c>
      <c r="O30" s="41" t="str">
        <f>VLOOKUP($C30,[1]调整后!$G:$Y,15,0)</f>
        <v>4户10人</v>
      </c>
      <c r="P30" s="41" t="str">
        <f>VLOOKUP($C30,[1]调整后!$G:$Y,19,0)</f>
        <v>通过硬化道路人行道，改善脱贫人口出行条件及运输问题，提高群众满意度。</v>
      </c>
      <c r="Q30" s="39" t="s">
        <v>126</v>
      </c>
      <c r="R30" s="39">
        <v>50</v>
      </c>
      <c r="S30" s="44" t="s">
        <v>55</v>
      </c>
      <c r="T30" s="43"/>
      <c r="U30" s="40"/>
      <c r="V30" s="39" t="s">
        <v>127</v>
      </c>
      <c r="W30" s="39" t="s">
        <v>123</v>
      </c>
      <c r="X30" s="39" t="s">
        <v>128</v>
      </c>
    </row>
    <row r="31" s="31" customFormat="1" ht="36" customHeight="1" spans="1:24">
      <c r="A31" s="39">
        <v>30</v>
      </c>
      <c r="B31" s="48" t="s">
        <v>121</v>
      </c>
      <c r="C31" s="39" t="s">
        <v>129</v>
      </c>
      <c r="D31" s="39" t="s">
        <v>130</v>
      </c>
      <c r="E31" s="39" t="s">
        <v>131</v>
      </c>
      <c r="F31" s="39" t="s">
        <v>77</v>
      </c>
      <c r="G31" s="39" t="s">
        <v>78</v>
      </c>
      <c r="H31" s="39" t="s">
        <v>29</v>
      </c>
      <c r="I31" s="39" t="s">
        <v>132</v>
      </c>
      <c r="J31" s="40">
        <v>5</v>
      </c>
      <c r="K31" s="41">
        <v>45658</v>
      </c>
      <c r="L31" s="41">
        <v>46022</v>
      </c>
      <c r="M31" s="41" t="str">
        <f>VLOOKUP(C31,[1]调整后!$G:$Y,18,0)</f>
        <v>数量指标：沟渠清淤1500m</v>
      </c>
      <c r="N31" s="41" t="str">
        <f>VLOOKUP($C31,[1]调整后!$G:$Y,12,0)</f>
        <v>12户36人</v>
      </c>
      <c r="O31" s="41" t="str">
        <f>VLOOKUP($C31,[1]调整后!$G:$Y,15,0)</f>
        <v>5户11人</v>
      </c>
      <c r="P31" s="41" t="str">
        <f>VLOOKUP($C31,[1]调整后!$G:$Y,19,0)</f>
        <v>通过沟渠清淤，改善村民生活条件，提高群众满意度。</v>
      </c>
      <c r="Q31" s="39" t="s">
        <v>126</v>
      </c>
      <c r="R31" s="39">
        <v>5</v>
      </c>
      <c r="S31" s="44" t="s">
        <v>55</v>
      </c>
      <c r="T31" s="43"/>
      <c r="U31" s="40"/>
      <c r="V31" s="39" t="s">
        <v>127</v>
      </c>
      <c r="W31" s="39" t="s">
        <v>133</v>
      </c>
      <c r="X31" s="39" t="s">
        <v>132</v>
      </c>
    </row>
    <row r="32" s="31" customFormat="1" ht="36" customHeight="1" spans="1:24">
      <c r="A32" s="39">
        <v>31</v>
      </c>
      <c r="B32" s="48" t="s">
        <v>121</v>
      </c>
      <c r="C32" s="39" t="s">
        <v>134</v>
      </c>
      <c r="D32" s="39" t="s">
        <v>130</v>
      </c>
      <c r="E32" s="39" t="s">
        <v>131</v>
      </c>
      <c r="F32" s="39" t="s">
        <v>77</v>
      </c>
      <c r="G32" s="39" t="s">
        <v>124</v>
      </c>
      <c r="H32" s="39" t="s">
        <v>29</v>
      </c>
      <c r="I32" s="39" t="s">
        <v>135</v>
      </c>
      <c r="J32" s="40">
        <v>5</v>
      </c>
      <c r="K32" s="41">
        <v>45658</v>
      </c>
      <c r="L32" s="41">
        <v>46022</v>
      </c>
      <c r="M32" s="41" t="str">
        <f>VLOOKUP(C32,[1]调整后!$G:$Y,18,0)</f>
        <v>数量指标：铺设碎石894m</v>
      </c>
      <c r="N32" s="41" t="str">
        <f>VLOOKUP($C32,[1]调整后!$G:$Y,12,0)</f>
        <v>11户35人</v>
      </c>
      <c r="O32" s="41" t="str">
        <f>VLOOKUP($C32,[1]调整后!$G:$Y,15,0)</f>
        <v>2户13人</v>
      </c>
      <c r="P32" s="41" t="str">
        <f>VLOOKUP($C32,[1]调整后!$G:$Y,19,0)</f>
        <v>通过铺设碎石，改善脱贫人口农业出行条件，提高群众满意度。</v>
      </c>
      <c r="Q32" s="39" t="s">
        <v>126</v>
      </c>
      <c r="R32" s="39">
        <v>5</v>
      </c>
      <c r="S32" s="44" t="s">
        <v>55</v>
      </c>
      <c r="T32" s="43"/>
      <c r="U32" s="40"/>
      <c r="V32" s="39" t="s">
        <v>127</v>
      </c>
      <c r="W32" s="39" t="s">
        <v>133</v>
      </c>
      <c r="X32" s="39" t="s">
        <v>135</v>
      </c>
    </row>
    <row r="33" s="31" customFormat="1" ht="36" customHeight="1" spans="1:24">
      <c r="A33" s="39">
        <v>32</v>
      </c>
      <c r="B33" s="48" t="s">
        <v>121</v>
      </c>
      <c r="C33" s="39" t="s">
        <v>136</v>
      </c>
      <c r="D33" s="39" t="s">
        <v>137</v>
      </c>
      <c r="E33" s="39" t="s">
        <v>27</v>
      </c>
      <c r="F33" s="39" t="s">
        <v>27</v>
      </c>
      <c r="G33" s="39" t="s">
        <v>28</v>
      </c>
      <c r="H33" s="39" t="s">
        <v>29</v>
      </c>
      <c r="I33" s="39" t="s">
        <v>136</v>
      </c>
      <c r="J33" s="44">
        <v>119</v>
      </c>
      <c r="K33" s="41">
        <v>45658</v>
      </c>
      <c r="L33" s="41">
        <v>46022</v>
      </c>
      <c r="M33" s="41" t="str">
        <f>VLOOKUP(C33,[1]调整后!$G:$Y,18,0)</f>
        <v>数量指标：贴息新型经营主体不少于24家</v>
      </c>
      <c r="N33" s="41" t="str">
        <f>VLOOKUP($C33,[1]调整后!$G:$Y,12,0)</f>
        <v>214户630人</v>
      </c>
      <c r="O33" s="41" t="str">
        <f>VLOOKUP($C33,[1]调整后!$G:$Y,15,0)</f>
        <v>38户108人</v>
      </c>
      <c r="P33" s="41" t="str">
        <f>VLOOKUP($C33,[1]调整后!$G:$Y,19,0)</f>
        <v>通过新型经营主体贷款贴息，鼓励其发展产业，增加生产性收入，提高群众满意度。</v>
      </c>
      <c r="Q33" s="39" t="s">
        <v>126</v>
      </c>
      <c r="R33" s="39">
        <v>119</v>
      </c>
      <c r="S33" s="44" t="s">
        <v>55</v>
      </c>
      <c r="T33" s="43"/>
      <c r="U33" s="44"/>
      <c r="V33" s="39" t="s">
        <v>127</v>
      </c>
      <c r="W33" s="44" t="s">
        <v>137</v>
      </c>
      <c r="X33" s="39" t="s">
        <v>136</v>
      </c>
    </row>
    <row r="34" s="31" customFormat="1" ht="36" customHeight="1" spans="1:24">
      <c r="A34" s="39">
        <v>33</v>
      </c>
      <c r="B34" s="39" t="s">
        <v>53</v>
      </c>
      <c r="C34" s="39" t="s">
        <v>138</v>
      </c>
      <c r="D34" s="39" t="s">
        <v>139</v>
      </c>
      <c r="E34" s="39" t="s">
        <v>140</v>
      </c>
      <c r="F34" s="39" t="s">
        <v>140</v>
      </c>
      <c r="G34" s="39" t="s">
        <v>28</v>
      </c>
      <c r="H34" s="39" t="s">
        <v>29</v>
      </c>
      <c r="I34" s="39" t="s">
        <v>141</v>
      </c>
      <c r="J34" s="44">
        <v>80</v>
      </c>
      <c r="K34" s="41">
        <v>45658</v>
      </c>
      <c r="L34" s="41">
        <v>46022</v>
      </c>
      <c r="M34" s="41" t="str">
        <f>VLOOKUP(C34,[1]调整后!$G:$Y,18,0)</f>
        <v>数量指标：渠道治理长度4.03公里</v>
      </c>
      <c r="N34" s="41" t="str">
        <f>VLOOKUP($C34,[1]调整后!$G:$Y,12,0)</f>
        <v>996户3200人</v>
      </c>
      <c r="O34" s="41" t="str">
        <f>VLOOKUP($C34,[1]调整后!$G:$Y,15,0)</f>
        <v>86户294人</v>
      </c>
      <c r="P34" s="41" t="str">
        <f>VLOOKUP($C34,[1]调整后!$G:$Y,19,0)</f>
        <v>通过小型农业水利设施建设，打通渠道梗阻，改善脱贫人口农业灌溉条件，提高地区发展效益。</v>
      </c>
      <c r="Q34" s="39" t="s">
        <v>54</v>
      </c>
      <c r="R34" s="39">
        <v>80</v>
      </c>
      <c r="S34" s="44" t="s">
        <v>55</v>
      </c>
      <c r="T34" s="43" t="s">
        <v>142</v>
      </c>
      <c r="U34" s="44"/>
      <c r="V34" s="39" t="s">
        <v>143</v>
      </c>
      <c r="W34" s="44" t="s">
        <v>137</v>
      </c>
      <c r="X34" s="39" t="s">
        <v>141</v>
      </c>
    </row>
    <row r="35" s="31" customFormat="1" ht="36" customHeight="1" spans="1:24">
      <c r="A35" s="39">
        <v>34</v>
      </c>
      <c r="B35" s="39" t="s">
        <v>73</v>
      </c>
      <c r="C35" s="39" t="s">
        <v>136</v>
      </c>
      <c r="D35" s="39" t="s">
        <v>137</v>
      </c>
      <c r="E35" s="39" t="s">
        <v>27</v>
      </c>
      <c r="F35" s="39" t="s">
        <v>27</v>
      </c>
      <c r="G35" s="39" t="s">
        <v>28</v>
      </c>
      <c r="H35" s="39" t="s">
        <v>29</v>
      </c>
      <c r="I35" s="39" t="s">
        <v>136</v>
      </c>
      <c r="J35" s="44">
        <v>58</v>
      </c>
      <c r="K35" s="41">
        <v>45658</v>
      </c>
      <c r="L35" s="41">
        <v>46022</v>
      </c>
      <c r="M35" s="41" t="str">
        <f>VLOOKUP(C35,[1]调整后!$G:$Y,18,0)</f>
        <v>数量指标：贴息新型经营主体不少于24家</v>
      </c>
      <c r="N35" s="41" t="str">
        <f>VLOOKUP($C35,[1]调整后!$G:$Y,12,0)</f>
        <v>214户630人</v>
      </c>
      <c r="O35" s="41" t="str">
        <f>VLOOKUP($C35,[1]调整后!$G:$Y,15,0)</f>
        <v>38户108人</v>
      </c>
      <c r="P35" s="41" t="str">
        <f>VLOOKUP($C35,[1]调整后!$G:$Y,19,0)</f>
        <v>通过新型经营主体贷款贴息，鼓励其发展产业，增加生产性收入，提高群众满意度。</v>
      </c>
      <c r="Q35" s="39" t="s">
        <v>74</v>
      </c>
      <c r="R35" s="39">
        <v>58</v>
      </c>
      <c r="S35" s="44" t="s">
        <v>55</v>
      </c>
      <c r="T35" s="43"/>
      <c r="U35" s="44"/>
      <c r="V35" s="39" t="s">
        <v>144</v>
      </c>
      <c r="W35" s="44" t="s">
        <v>137</v>
      </c>
      <c r="X35" s="39" t="s">
        <v>136</v>
      </c>
    </row>
    <row r="36" s="31" customFormat="1" ht="36" customHeight="1" spans="1:24">
      <c r="A36" s="39">
        <v>35</v>
      </c>
      <c r="B36" s="39" t="s">
        <v>73</v>
      </c>
      <c r="C36" s="39" t="s">
        <v>145</v>
      </c>
      <c r="D36" s="39" t="s">
        <v>137</v>
      </c>
      <c r="E36" s="39" t="s">
        <v>27</v>
      </c>
      <c r="F36" s="39" t="s">
        <v>27</v>
      </c>
      <c r="G36" s="39" t="s">
        <v>28</v>
      </c>
      <c r="H36" s="39" t="s">
        <v>29</v>
      </c>
      <c r="I36" s="39" t="s">
        <v>145</v>
      </c>
      <c r="J36" s="44">
        <v>19</v>
      </c>
      <c r="K36" s="41">
        <v>45658</v>
      </c>
      <c r="L36" s="41">
        <v>46022</v>
      </c>
      <c r="M36" s="41" t="str">
        <f>VLOOKUP(C36,[1]调整后!$G:$Y,18,0)</f>
        <v>数量指标：新建区级秸秆收储运中心1座</v>
      </c>
      <c r="N36" s="41" t="str">
        <f>VLOOKUP($C36,[1]调整后!$G:$Y,12,0)</f>
        <v>2501户5900人</v>
      </c>
      <c r="O36" s="41" t="str">
        <f>VLOOKUP($C36,[1]调整后!$G:$Y,15,0)</f>
        <v>600户4000人</v>
      </c>
      <c r="P36" s="41" t="str">
        <f>VLOOKUP($C36,[1]调整后!$G:$Y,19,0)</f>
        <v>通过新建区级秸秆收储运中心1座，解决了全区老百姓秸秆难处理问题，提高了群众满意度</v>
      </c>
      <c r="Q36" s="39" t="s">
        <v>74</v>
      </c>
      <c r="R36" s="39">
        <v>19</v>
      </c>
      <c r="S36" s="44" t="s">
        <v>55</v>
      </c>
      <c r="T36" s="43"/>
      <c r="U36" s="49"/>
      <c r="V36" s="39" t="s">
        <v>144</v>
      </c>
      <c r="W36" s="44" t="s">
        <v>137</v>
      </c>
      <c r="X36" s="39" t="s">
        <v>145</v>
      </c>
    </row>
    <row r="37" s="31" customFormat="1" ht="36" customHeight="1" spans="1:24">
      <c r="A37" s="39">
        <v>36</v>
      </c>
      <c r="B37" s="39" t="s">
        <v>73</v>
      </c>
      <c r="C37" s="39" t="s">
        <v>146</v>
      </c>
      <c r="D37" s="39" t="s">
        <v>139</v>
      </c>
      <c r="E37" s="39" t="s">
        <v>140</v>
      </c>
      <c r="F37" s="39" t="s">
        <v>140</v>
      </c>
      <c r="G37" s="39" t="s">
        <v>28</v>
      </c>
      <c r="H37" s="39" t="s">
        <v>29</v>
      </c>
      <c r="I37" s="39" t="s">
        <v>147</v>
      </c>
      <c r="J37" s="44">
        <v>1505</v>
      </c>
      <c r="K37" s="41">
        <v>45658</v>
      </c>
      <c r="L37" s="41">
        <v>46022</v>
      </c>
      <c r="M37" s="41" t="str">
        <f>VLOOKUP(C37,[1]调整后!$G:$Y,18,0)</f>
        <v>数量指标：新建净水厂1座；新建取水工程1处；敷设输水管线15.8km。</v>
      </c>
      <c r="N37" s="41" t="str">
        <f>VLOOKUP($C37,[1]调整后!$G:$Y,12,0)</f>
        <v>17531户53200人</v>
      </c>
      <c r="O37" s="41" t="str">
        <f>VLOOKUP($C37,[1]调整后!$G:$Y,15,0)</f>
        <v>619户1663人</v>
      </c>
      <c r="P37" s="41" t="str">
        <f>VLOOKUP($C37,[1]调整后!$G:$Y,19,0)</f>
        <v>农村供水工程建设通过新建供水工程，取代地下水源，改善脱贫人口供水条件，保障人民安全饮水，提高群众满意度。</v>
      </c>
      <c r="Q37" s="39" t="s">
        <v>74</v>
      </c>
      <c r="R37" s="39">
        <v>1505</v>
      </c>
      <c r="S37" s="44" t="s">
        <v>55</v>
      </c>
      <c r="T37" s="43" t="s">
        <v>142</v>
      </c>
      <c r="U37" s="49"/>
      <c r="V37" s="39" t="s">
        <v>144</v>
      </c>
      <c r="W37" s="44" t="s">
        <v>137</v>
      </c>
      <c r="X37" s="39" t="s">
        <v>147</v>
      </c>
    </row>
    <row r="38" s="31" customFormat="1" ht="48" customHeight="1" spans="1:24">
      <c r="A38" s="39">
        <v>37</v>
      </c>
      <c r="B38" s="39" t="s">
        <v>73</v>
      </c>
      <c r="C38" s="39" t="s">
        <v>148</v>
      </c>
      <c r="D38" s="39" t="s">
        <v>123</v>
      </c>
      <c r="E38" s="39" t="s">
        <v>27</v>
      </c>
      <c r="F38" s="39" t="s">
        <v>77</v>
      </c>
      <c r="G38" s="39" t="s">
        <v>149</v>
      </c>
      <c r="H38" s="39" t="s">
        <v>66</v>
      </c>
      <c r="I38" s="39" t="s">
        <v>150</v>
      </c>
      <c r="J38" s="44">
        <v>41</v>
      </c>
      <c r="K38" s="41">
        <v>45658</v>
      </c>
      <c r="L38" s="41">
        <v>46022</v>
      </c>
      <c r="M38" s="41" t="str">
        <f>VLOOKUP(C38,[1]调整后!$G:$Y,18,0)</f>
        <v>数量指标：1条道路拓宽，总长525m，新建428m道路硬化，1条碎石机耕路</v>
      </c>
      <c r="N38" s="41" t="str">
        <f>VLOOKUP($C38,[1]调整后!$G:$Y,12,0)</f>
        <v>13户32人</v>
      </c>
      <c r="O38" s="41" t="str">
        <f>VLOOKUP($C38,[1]调整后!$G:$Y,15,0)</f>
        <v>4户13人</v>
      </c>
      <c r="P38" s="41" t="str">
        <f>VLOOKUP($C38,[1]调整后!$G:$Y,19,0)</f>
        <v>通过拓宽道路，改善人口农业运输条件，提高群众满意度。</v>
      </c>
      <c r="Q38" s="39" t="s">
        <v>74</v>
      </c>
      <c r="R38" s="39">
        <v>40.9971</v>
      </c>
      <c r="S38" s="44" t="s">
        <v>55</v>
      </c>
      <c r="T38" s="43"/>
      <c r="U38" s="49"/>
      <c r="V38" s="39" t="s">
        <v>144</v>
      </c>
      <c r="W38" s="39" t="s">
        <v>123</v>
      </c>
      <c r="X38" s="39" t="s">
        <v>151</v>
      </c>
    </row>
    <row r="39" s="31" customFormat="1" ht="48" customHeight="1" spans="1:24">
      <c r="A39" s="39">
        <v>38</v>
      </c>
      <c r="B39" s="39" t="s">
        <v>73</v>
      </c>
      <c r="C39" s="39" t="s">
        <v>152</v>
      </c>
      <c r="D39" s="39" t="s">
        <v>123</v>
      </c>
      <c r="E39" s="39" t="s">
        <v>27</v>
      </c>
      <c r="F39" s="39" t="s">
        <v>77</v>
      </c>
      <c r="G39" s="39" t="s">
        <v>149</v>
      </c>
      <c r="H39" s="39" t="s">
        <v>66</v>
      </c>
      <c r="I39" s="39" t="s">
        <v>153</v>
      </c>
      <c r="J39" s="44">
        <v>34.14</v>
      </c>
      <c r="K39" s="41">
        <v>45658</v>
      </c>
      <c r="L39" s="41">
        <v>46022</v>
      </c>
      <c r="M39" s="41" t="str">
        <f>VLOOKUP(C39,[1]调整后!$G:$Y,18,0)</f>
        <v>数量指标：新建水泥混凝土路面3790.1㎡</v>
      </c>
      <c r="N39" s="41" t="str">
        <f>VLOOKUP($C39,[1]调整后!$G:$Y,12,0)</f>
        <v>10户31人</v>
      </c>
      <c r="O39" s="41" t="str">
        <f>VLOOKUP($C39,[1]调整后!$G:$Y,15,0)</f>
        <v>4户13人</v>
      </c>
      <c r="P39" s="41" t="str">
        <f>VLOOKUP($C39,[1]调整后!$G:$Y,19,0)</f>
        <v>通过新建道路，改善出行条件，提高群众满意度。</v>
      </c>
      <c r="Q39" s="39" t="s">
        <v>74</v>
      </c>
      <c r="R39" s="39">
        <v>34.14</v>
      </c>
      <c r="S39" s="44" t="s">
        <v>55</v>
      </c>
      <c r="T39" s="43"/>
      <c r="U39" s="49"/>
      <c r="V39" s="39" t="s">
        <v>144</v>
      </c>
      <c r="W39" s="39" t="s">
        <v>123</v>
      </c>
      <c r="X39" s="39" t="s">
        <v>154</v>
      </c>
    </row>
    <row r="40" s="31" customFormat="1" ht="50" customHeight="1" spans="1:24">
      <c r="A40" s="39">
        <v>39</v>
      </c>
      <c r="B40" s="39" t="s">
        <v>73</v>
      </c>
      <c r="C40" s="39" t="s">
        <v>155</v>
      </c>
      <c r="D40" s="39" t="s">
        <v>123</v>
      </c>
      <c r="E40" s="39" t="s">
        <v>27</v>
      </c>
      <c r="F40" s="39" t="s">
        <v>77</v>
      </c>
      <c r="G40" s="39" t="s">
        <v>149</v>
      </c>
      <c r="H40" s="39" t="s">
        <v>66</v>
      </c>
      <c r="I40" s="39" t="s">
        <v>156</v>
      </c>
      <c r="J40" s="44">
        <v>24.86</v>
      </c>
      <c r="K40" s="41">
        <v>45658</v>
      </c>
      <c r="L40" s="41">
        <v>46022</v>
      </c>
      <c r="M40" s="41" t="str">
        <f>VLOOKUP(C40,[1]调整后!$G:$Y,18,0)</f>
        <v>数量指标：6处水泥混凝土、新建砖砌水沟462m、加高砖墙420m
、太阳能路灯20盏</v>
      </c>
      <c r="N40" s="41" t="str">
        <f>VLOOKUP($C40,[1]调整后!$G:$Y,12,0)</f>
        <v>12户33人</v>
      </c>
      <c r="O40" s="41" t="str">
        <f>VLOOKUP($C40,[1]调整后!$G:$Y,15,0)</f>
        <v>3户11人</v>
      </c>
      <c r="P40" s="41" t="str">
        <f>VLOOKUP($C40,[1]调整后!$G:$Y,19,0)</f>
        <v>通过加强基础设施建设，改善村民生产条件及运输问题，提高群众满意度。</v>
      </c>
      <c r="Q40" s="39" t="s">
        <v>74</v>
      </c>
      <c r="R40" s="39">
        <v>24.8629</v>
      </c>
      <c r="S40" s="44" t="s">
        <v>55</v>
      </c>
      <c r="T40" s="43"/>
      <c r="U40" s="49"/>
      <c r="V40" s="39" t="s">
        <v>144</v>
      </c>
      <c r="W40" s="39" t="s">
        <v>123</v>
      </c>
      <c r="X40" s="39" t="s">
        <v>157</v>
      </c>
    </row>
    <row r="41" s="32" customFormat="1" ht="36" customHeight="1" spans="1:24">
      <c r="A41" s="39">
        <v>40</v>
      </c>
      <c r="B41" s="50" t="s">
        <v>158</v>
      </c>
      <c r="C41" s="50" t="s">
        <v>68</v>
      </c>
      <c r="D41" s="39" t="s">
        <v>26</v>
      </c>
      <c r="E41" s="50" t="s">
        <v>27</v>
      </c>
      <c r="F41" s="50" t="s">
        <v>27</v>
      </c>
      <c r="G41" s="50" t="s">
        <v>69</v>
      </c>
      <c r="H41" s="50" t="s">
        <v>29</v>
      </c>
      <c r="I41" s="50" t="s">
        <v>70</v>
      </c>
      <c r="J41" s="49">
        <v>108</v>
      </c>
      <c r="K41" s="41">
        <v>45658</v>
      </c>
      <c r="L41" s="41">
        <v>46022</v>
      </c>
      <c r="M41" s="41" t="str">
        <f>VLOOKUP(C41,[1]调整后!$G:$Y,18,0)</f>
        <v>数量指标：新建烘干厂1座</v>
      </c>
      <c r="N41" s="41" t="str">
        <f>VLOOKUP($C41,[1]调整后!$G:$Y,12,0)</f>
        <v>256户766人</v>
      </c>
      <c r="O41" s="41" t="str">
        <f>VLOOKUP($C41,[1]调整后!$G:$Y,15,0)</f>
        <v>24户49人</v>
      </c>
      <c r="P41" s="41" t="str">
        <f>VLOOKUP($C41,[1]调整后!$G:$Y,19,0)</f>
        <v>通过新建1座烘干厂，当地水稻烘干成本降低，水稻出售价格上涨，增加农民收入，提高老百姓满意度</v>
      </c>
      <c r="Q41" s="50" t="s">
        <v>159</v>
      </c>
      <c r="R41" s="50">
        <v>108</v>
      </c>
      <c r="S41" s="49" t="s">
        <v>55</v>
      </c>
      <c r="T41" s="51"/>
      <c r="U41" s="52"/>
      <c r="V41" s="50" t="s">
        <v>160</v>
      </c>
      <c r="W41" s="49"/>
      <c r="X41" s="50"/>
    </row>
    <row r="42" s="31" customFormat="1" ht="44" customHeight="1" spans="1:24">
      <c r="A42" s="39">
        <v>41</v>
      </c>
      <c r="B42" s="39" t="s">
        <v>161</v>
      </c>
      <c r="C42" s="39" t="s">
        <v>136</v>
      </c>
      <c r="D42" s="39" t="s">
        <v>137</v>
      </c>
      <c r="E42" s="39" t="s">
        <v>27</v>
      </c>
      <c r="F42" s="39" t="s">
        <v>27</v>
      </c>
      <c r="G42" s="39" t="s">
        <v>28</v>
      </c>
      <c r="H42" s="39" t="s">
        <v>29</v>
      </c>
      <c r="I42" s="39" t="s">
        <v>162</v>
      </c>
      <c r="J42" s="44">
        <v>29</v>
      </c>
      <c r="K42" s="41">
        <v>45658</v>
      </c>
      <c r="L42" s="41">
        <v>46022</v>
      </c>
      <c r="M42" s="41" t="str">
        <f>VLOOKUP(C42,[1]调整后!$G:$Y,18,0)</f>
        <v>数量指标：贴息新型经营主体不少于24家</v>
      </c>
      <c r="N42" s="41" t="str">
        <f>VLOOKUP($C42,[1]调整后!$G:$Y,12,0)</f>
        <v>214户630人</v>
      </c>
      <c r="O42" s="41" t="str">
        <f>VLOOKUP($C42,[1]调整后!$G:$Y,15,0)</f>
        <v>38户108人</v>
      </c>
      <c r="P42" s="41" t="str">
        <f>VLOOKUP($C42,[1]调整后!$G:$Y,19,0)</f>
        <v>通过新型经营主体贷款贴息，鼓励其发展产业，增加生产性收入，提高群众满意度。</v>
      </c>
      <c r="Q42" s="39" t="s">
        <v>163</v>
      </c>
      <c r="R42" s="39">
        <v>29</v>
      </c>
      <c r="S42" s="44" t="s">
        <v>55</v>
      </c>
      <c r="T42" s="43"/>
      <c r="U42" s="53"/>
      <c r="V42" s="39" t="s">
        <v>164</v>
      </c>
      <c r="W42" s="44" t="s">
        <v>137</v>
      </c>
      <c r="X42" s="39" t="s">
        <v>162</v>
      </c>
    </row>
    <row r="43" s="31" customFormat="1" ht="36" customHeight="1" spans="1:24">
      <c r="A43" s="39">
        <v>42</v>
      </c>
      <c r="B43" s="39" t="s">
        <v>161</v>
      </c>
      <c r="C43" s="39" t="s">
        <v>165</v>
      </c>
      <c r="D43" s="39" t="s">
        <v>166</v>
      </c>
      <c r="E43" s="39" t="s">
        <v>27</v>
      </c>
      <c r="F43" s="39" t="s">
        <v>77</v>
      </c>
      <c r="G43" s="39" t="s">
        <v>69</v>
      </c>
      <c r="H43" s="39" t="s">
        <v>66</v>
      </c>
      <c r="I43" s="39" t="s">
        <v>167</v>
      </c>
      <c r="J43" s="44">
        <v>10</v>
      </c>
      <c r="K43" s="41">
        <v>45658</v>
      </c>
      <c r="L43" s="41">
        <v>46022</v>
      </c>
      <c r="M43" s="41" t="str">
        <f>VLOOKUP(C43,[1]调整后!$G:$Y,18,0)</f>
        <v>数量指标：经四渠箱涵拆除新建一处</v>
      </c>
      <c r="N43" s="41" t="str">
        <f>VLOOKUP($C43,[1]调整后!$G:$Y,12,0)</f>
        <v>27户70人</v>
      </c>
      <c r="O43" s="41" t="str">
        <f>VLOOKUP($C43,[1]调整后!$G:$Y,15,0)</f>
        <v>3户11人</v>
      </c>
      <c r="P43" s="41" t="str">
        <f>VLOOKUP($C43,[1]调整后!$G:$Y,19,0)</f>
        <v>通过拆除新建桥梁，改善农业灌溉条件，提高群众满意度。</v>
      </c>
      <c r="Q43" s="39" t="s">
        <v>163</v>
      </c>
      <c r="R43" s="39">
        <v>10</v>
      </c>
      <c r="S43" s="44" t="s">
        <v>55</v>
      </c>
      <c r="T43" s="43"/>
      <c r="U43" s="53"/>
      <c r="V43" s="39" t="s">
        <v>164</v>
      </c>
      <c r="W43" s="44" t="s">
        <v>168</v>
      </c>
      <c r="X43" s="39" t="s">
        <v>167</v>
      </c>
    </row>
    <row r="44" s="31" customFormat="1" ht="36" customHeight="1" spans="1:24">
      <c r="A44" s="39">
        <v>43</v>
      </c>
      <c r="B44" s="50" t="s">
        <v>161</v>
      </c>
      <c r="C44" s="50" t="s">
        <v>68</v>
      </c>
      <c r="D44" s="39" t="s">
        <v>26</v>
      </c>
      <c r="E44" s="50" t="s">
        <v>27</v>
      </c>
      <c r="F44" s="50" t="s">
        <v>27</v>
      </c>
      <c r="G44" s="50" t="s">
        <v>69</v>
      </c>
      <c r="H44" s="50" t="s">
        <v>29</v>
      </c>
      <c r="I44" s="50" t="s">
        <v>70</v>
      </c>
      <c r="J44" s="49">
        <v>26</v>
      </c>
      <c r="K44" s="41">
        <v>45658</v>
      </c>
      <c r="L44" s="41">
        <v>46022</v>
      </c>
      <c r="M44" s="41" t="str">
        <f>VLOOKUP(C44,[1]调整后!$G:$Y,18,0)</f>
        <v>数量指标：新建烘干厂1座</v>
      </c>
      <c r="N44" s="41" t="str">
        <f>VLOOKUP($C44,[1]调整后!$G:$Y,12,0)</f>
        <v>256户766人</v>
      </c>
      <c r="O44" s="41" t="str">
        <f>VLOOKUP($C44,[1]调整后!$G:$Y,15,0)</f>
        <v>24户49人</v>
      </c>
      <c r="P44" s="41" t="str">
        <f>VLOOKUP($C44,[1]调整后!$G:$Y,19,0)</f>
        <v>通过新建1座烘干厂，当地水稻烘干成本降低，水稻出售价格上涨，增加农民收入，提高老百姓满意度</v>
      </c>
      <c r="Q44" s="50" t="s">
        <v>163</v>
      </c>
      <c r="R44" s="50">
        <v>26</v>
      </c>
      <c r="S44" s="44" t="s">
        <v>55</v>
      </c>
      <c r="T44" s="51"/>
      <c r="U44" s="52"/>
      <c r="V44" s="50" t="s">
        <v>164</v>
      </c>
      <c r="W44" s="49"/>
      <c r="X44" s="50"/>
    </row>
    <row r="45" s="31" customFormat="1" ht="36" customHeight="1" spans="1:24">
      <c r="A45" s="39">
        <v>44</v>
      </c>
      <c r="B45" s="39" t="s">
        <v>169</v>
      </c>
      <c r="C45" s="39" t="s">
        <v>84</v>
      </c>
      <c r="D45" s="39" t="s">
        <v>26</v>
      </c>
      <c r="E45" s="39" t="s">
        <v>27</v>
      </c>
      <c r="F45" s="39" t="s">
        <v>92</v>
      </c>
      <c r="G45" s="39" t="s">
        <v>93</v>
      </c>
      <c r="H45" s="39" t="s">
        <v>29</v>
      </c>
      <c r="I45" s="39" t="s">
        <v>85</v>
      </c>
      <c r="J45" s="44">
        <v>42.54</v>
      </c>
      <c r="K45" s="41">
        <v>45658</v>
      </c>
      <c r="L45" s="41">
        <v>46022</v>
      </c>
      <c r="M45" s="41" t="str">
        <f>VLOOKUP(C45,[1]调整后!$G:$Y,18,0)</f>
        <v>数量指标：完成1个占地130平方米的集散中心。绩效指标：受益脱贫人口XX人。满意度指标：受益脱贫人口满意度≥95%。</v>
      </c>
      <c r="N45" s="41" t="str">
        <f>VLOOKUP($C45,[1]调整后!$G:$Y,12,0)</f>
        <v>8户31人</v>
      </c>
      <c r="O45" s="41" t="str">
        <f>VLOOKUP($C45,[1]调整后!$G:$Y,15,0)</f>
        <v>3户6人</v>
      </c>
      <c r="P45" s="41" t="str">
        <f>VLOOKUP($C45,[1]调整后!$G:$Y,19,0)</f>
        <v>通过建设集散中心，为群众农产品提供转运、包装和检验检测场所，提高就业和产业发展。</v>
      </c>
      <c r="Q45" s="39" t="s">
        <v>170</v>
      </c>
      <c r="R45" s="39">
        <v>42.54</v>
      </c>
      <c r="S45" s="44" t="s">
        <v>171</v>
      </c>
      <c r="T45" s="39"/>
      <c r="U45" s="44"/>
      <c r="V45" s="39" t="s">
        <v>172</v>
      </c>
      <c r="W45" s="44"/>
      <c r="X45" s="39" t="s">
        <v>173</v>
      </c>
    </row>
    <row r="46" s="31" customFormat="1" ht="36" customHeight="1" spans="1:24">
      <c r="A46" s="39">
        <v>45</v>
      </c>
      <c r="B46" s="39" t="s">
        <v>169</v>
      </c>
      <c r="C46" s="39" t="s">
        <v>58</v>
      </c>
      <c r="D46" s="39" t="s">
        <v>26</v>
      </c>
      <c r="E46" s="39" t="s">
        <v>27</v>
      </c>
      <c r="F46" s="39" t="s">
        <v>27</v>
      </c>
      <c r="G46" s="39" t="s">
        <v>28</v>
      </c>
      <c r="H46" s="39" t="s">
        <v>59</v>
      </c>
      <c r="I46" s="39" t="s">
        <v>60</v>
      </c>
      <c r="J46" s="44">
        <v>3</v>
      </c>
      <c r="K46" s="41">
        <v>45658</v>
      </c>
      <c r="L46" s="41">
        <v>46022</v>
      </c>
      <c r="M46" s="41" t="str">
        <f>VLOOKUP(C46,[1]调整后!$G:$Y,18,0)</f>
        <v>数量指标：保障衔接资金投入项目前期费用</v>
      </c>
      <c r="N46" s="41" t="str">
        <f>VLOOKUP($C46,[1]调整后!$G:$Y,12,0)</f>
        <v>600户4000人</v>
      </c>
      <c r="O46" s="41" t="str">
        <f>VLOOKUP($C46,[1]调整后!$G:$Y,15,0)</f>
        <v>600户4000人</v>
      </c>
      <c r="P46" s="41" t="str">
        <f>VLOOKUP($C46,[1]调整后!$G:$Y,19,0)</f>
        <v>保障各项目前期费用</v>
      </c>
      <c r="Q46" s="39" t="s">
        <v>170</v>
      </c>
      <c r="R46" s="39">
        <v>3</v>
      </c>
      <c r="S46" s="44" t="s">
        <v>171</v>
      </c>
      <c r="T46" s="39"/>
      <c r="U46" s="44"/>
      <c r="V46" s="39" t="s">
        <v>172</v>
      </c>
      <c r="W46" s="44"/>
      <c r="X46" s="39" t="s">
        <v>60</v>
      </c>
    </row>
    <row r="47" ht="34" customHeight="1" spans="1:24">
      <c r="A47" s="39">
        <v>46</v>
      </c>
      <c r="B47" s="50" t="s">
        <v>53</v>
      </c>
      <c r="C47" s="50" t="s">
        <v>68</v>
      </c>
      <c r="D47" s="39" t="s">
        <v>26</v>
      </c>
      <c r="E47" s="50" t="s">
        <v>27</v>
      </c>
      <c r="F47" s="50" t="s">
        <v>27</v>
      </c>
      <c r="G47" s="50" t="s">
        <v>69</v>
      </c>
      <c r="H47" s="50" t="s">
        <v>29</v>
      </c>
      <c r="I47" s="50" t="s">
        <v>70</v>
      </c>
      <c r="J47" s="49">
        <v>7.84</v>
      </c>
      <c r="K47" s="41">
        <v>45658</v>
      </c>
      <c r="L47" s="41">
        <v>46022</v>
      </c>
      <c r="M47" s="41" t="str">
        <f>VLOOKUP(C47,[1]调整后!$G:$Y,18,0)</f>
        <v>数量指标：新建烘干厂1座</v>
      </c>
      <c r="N47" s="41" t="str">
        <f>VLOOKUP($C47,[1]调整后!$G:$Y,12,0)</f>
        <v>256户766人</v>
      </c>
      <c r="O47" s="41" t="str">
        <f>VLOOKUP($C47,[1]调整后!$G:$Y,15,0)</f>
        <v>24户49人</v>
      </c>
      <c r="P47" s="41" t="str">
        <f>VLOOKUP($C47,[1]调整后!$G:$Y,19,0)</f>
        <v>通过新建1座烘干厂，当地水稻烘干成本降低，水稻出售价格上涨，增加农民收入，提高老百姓满意度</v>
      </c>
      <c r="Q47" s="50" t="s">
        <v>54</v>
      </c>
      <c r="R47" s="50">
        <v>7.8344</v>
      </c>
      <c r="S47" s="42" t="s">
        <v>55</v>
      </c>
      <c r="T47" s="51"/>
      <c r="U47" s="49"/>
      <c r="V47" s="50" t="s">
        <v>56</v>
      </c>
      <c r="W47" s="44"/>
      <c r="X47" s="50"/>
    </row>
    <row r="48" ht="34" customHeight="1" spans="1:24">
      <c r="A48" s="39">
        <v>47</v>
      </c>
      <c r="B48" s="50" t="s">
        <v>24</v>
      </c>
      <c r="C48" s="50" t="s">
        <v>68</v>
      </c>
      <c r="D48" s="39" t="s">
        <v>26</v>
      </c>
      <c r="E48" s="50" t="s">
        <v>27</v>
      </c>
      <c r="F48" s="50" t="s">
        <v>27</v>
      </c>
      <c r="G48" s="50" t="s">
        <v>69</v>
      </c>
      <c r="H48" s="50" t="s">
        <v>29</v>
      </c>
      <c r="I48" s="50" t="s">
        <v>70</v>
      </c>
      <c r="J48" s="49">
        <v>41.96</v>
      </c>
      <c r="K48" s="41">
        <v>45658</v>
      </c>
      <c r="L48" s="41">
        <v>46022</v>
      </c>
      <c r="M48" s="41" t="str">
        <f>VLOOKUP(C48,[1]调整后!$G:$Y,18,0)</f>
        <v>数量指标：新建烘干厂1座</v>
      </c>
      <c r="N48" s="41" t="str">
        <f>VLOOKUP($C48,[1]调整后!$G:$Y,12,0)</f>
        <v>256户766人</v>
      </c>
      <c r="O48" s="41" t="str">
        <f>VLOOKUP($C48,[1]调整后!$G:$Y,15,0)</f>
        <v>24户49人</v>
      </c>
      <c r="P48" s="41" t="str">
        <f>VLOOKUP($C48,[1]调整后!$G:$Y,19,0)</f>
        <v>通过新建1座烘干厂，当地水稻烘干成本降低，水稻出售价格上涨，增加农民收入，提高老百姓满意度</v>
      </c>
      <c r="Q48" s="50" t="s">
        <v>31</v>
      </c>
      <c r="R48" s="50">
        <f>54.773674-12.791</f>
        <v>41.982674</v>
      </c>
      <c r="S48" s="42" t="s">
        <v>32</v>
      </c>
      <c r="T48" s="51"/>
      <c r="U48" s="49"/>
      <c r="V48" s="50" t="s">
        <v>33</v>
      </c>
      <c r="W48" s="49"/>
      <c r="X48" s="50"/>
    </row>
    <row r="49" ht="34" customHeight="1" spans="1:24">
      <c r="A49" s="39">
        <v>48</v>
      </c>
      <c r="B49" s="39" t="s">
        <v>24</v>
      </c>
      <c r="C49" s="39" t="s">
        <v>37</v>
      </c>
      <c r="D49" s="39" t="s">
        <v>26</v>
      </c>
      <c r="E49" s="39" t="s">
        <v>27</v>
      </c>
      <c r="F49" s="39" t="s">
        <v>27</v>
      </c>
      <c r="G49" s="39" t="s">
        <v>28</v>
      </c>
      <c r="H49" s="39" t="s">
        <v>38</v>
      </c>
      <c r="I49" s="39" t="s">
        <v>39</v>
      </c>
      <c r="J49" s="44">
        <v>12.8</v>
      </c>
      <c r="K49" s="41">
        <v>45658</v>
      </c>
      <c r="L49" s="41">
        <v>46022</v>
      </c>
      <c r="M49" s="41" t="str">
        <f>VLOOKUP(C49,[1]调整后!$G:$Y,18,0)</f>
        <v>数量指标：开发适合脱贫户（含监测对象）73人的公益性岗位，帮助劳动力就近就业</v>
      </c>
      <c r="N49" s="41" t="str">
        <f>VLOOKUP($C49,[1]调整后!$G:$Y,12,0)</f>
        <v>60户100人</v>
      </c>
      <c r="O49" s="41" t="str">
        <f>VLOOKUP($C49,[1]调整后!$G:$Y,15,0)</f>
        <v>60户100人</v>
      </c>
      <c r="P49" s="41" t="str">
        <f>VLOOKUP($C49,[1]调整后!$G:$Y,19,0)</f>
        <v>开发公益性岗位，增加脱贫人口（含监测人口）就业机会</v>
      </c>
      <c r="Q49" s="39" t="s">
        <v>31</v>
      </c>
      <c r="R49" s="39">
        <v>12.791</v>
      </c>
      <c r="S49" s="42" t="s">
        <v>32</v>
      </c>
      <c r="T49" s="43"/>
      <c r="U49" s="44"/>
      <c r="V49" s="39" t="s">
        <v>33</v>
      </c>
      <c r="W49" s="44"/>
      <c r="X49" s="39" t="s">
        <v>39</v>
      </c>
    </row>
    <row r="50" ht="34" customHeight="1" spans="1:24">
      <c r="A50" s="39">
        <v>49</v>
      </c>
      <c r="B50" s="48" t="s">
        <v>169</v>
      </c>
      <c r="C50" s="39" t="s">
        <v>51</v>
      </c>
      <c r="D50" s="39" t="s">
        <v>26</v>
      </c>
      <c r="E50" s="39" t="s">
        <v>27</v>
      </c>
      <c r="F50" s="39" t="s">
        <v>27</v>
      </c>
      <c r="G50" s="39" t="s">
        <v>28</v>
      </c>
      <c r="H50" s="39" t="s">
        <v>38</v>
      </c>
      <c r="I50" s="39" t="s">
        <v>51</v>
      </c>
      <c r="J50" s="44">
        <v>0.32</v>
      </c>
      <c r="K50" s="41">
        <v>45658</v>
      </c>
      <c r="L50" s="41">
        <v>46022</v>
      </c>
      <c r="M50" s="41" t="str">
        <f>VLOOKUP(C50,[1]调整后!$G:$Y,18,0)</f>
        <v>数量指标：鼓励脱贫户（含监测对象）外出就业，提高收入</v>
      </c>
      <c r="N50" s="41" t="str">
        <f>VLOOKUP($C50,[1]调整后!$G:$Y,12,0)</f>
        <v>50户50人</v>
      </c>
      <c r="O50" s="41" t="str">
        <f>VLOOKUP($C50,[1]调整后!$G:$Y,15,0)</f>
        <v>50户50人</v>
      </c>
      <c r="P50" s="41" t="str">
        <f>VLOOKUP($C50,[1]调整后!$G:$Y,19,0)</f>
        <v>通过对脱贫户（含监测对象）外出务工进行一次性交通补助，减轻脱贫人口（含监测人口）生活负担</v>
      </c>
      <c r="Q50" s="39" t="s">
        <v>170</v>
      </c>
      <c r="R50" s="39">
        <v>0.32</v>
      </c>
      <c r="S50" s="42" t="s">
        <v>171</v>
      </c>
      <c r="T50" s="43"/>
      <c r="U50" s="44"/>
      <c r="V50" s="39" t="s">
        <v>172</v>
      </c>
      <c r="W50" s="44"/>
      <c r="X50" s="39" t="s">
        <v>51</v>
      </c>
    </row>
    <row r="51" ht="34" customHeight="1" spans="1:24">
      <c r="A51" s="39">
        <v>50</v>
      </c>
      <c r="B51" s="54" t="s">
        <v>169</v>
      </c>
      <c r="C51" s="50" t="s">
        <v>68</v>
      </c>
      <c r="D51" s="39" t="s">
        <v>26</v>
      </c>
      <c r="E51" s="50" t="s">
        <v>27</v>
      </c>
      <c r="F51" s="50" t="s">
        <v>27</v>
      </c>
      <c r="G51" s="50" t="s">
        <v>69</v>
      </c>
      <c r="H51" s="50" t="s">
        <v>29</v>
      </c>
      <c r="I51" s="50" t="s">
        <v>70</v>
      </c>
      <c r="J51" s="49">
        <f>139.14+12-1.5</f>
        <v>149.64</v>
      </c>
      <c r="K51" s="41">
        <v>45658</v>
      </c>
      <c r="L51" s="41">
        <v>46022</v>
      </c>
      <c r="M51" s="41" t="str">
        <f>VLOOKUP(C51,[1]调整后!$G:$Y,18,0)</f>
        <v>数量指标：新建烘干厂1座</v>
      </c>
      <c r="N51" s="41" t="str">
        <f>VLOOKUP($C51,[1]调整后!$G:$Y,12,0)</f>
        <v>256户766人</v>
      </c>
      <c r="O51" s="41" t="str">
        <f>VLOOKUP($C51,[1]调整后!$G:$Y,15,0)</f>
        <v>24户49人</v>
      </c>
      <c r="P51" s="41" t="str">
        <f>VLOOKUP($C51,[1]调整后!$G:$Y,19,0)</f>
        <v>通过新建1座烘干厂，当地水稻烘干成本降低，水稻出售价格上涨，增加农民收入，提高老百姓满意度</v>
      </c>
      <c r="Q51" s="50" t="s">
        <v>170</v>
      </c>
      <c r="R51" s="50">
        <v>254.14</v>
      </c>
      <c r="S51" s="42" t="s">
        <v>171</v>
      </c>
      <c r="T51" s="51"/>
      <c r="U51" s="49"/>
      <c r="V51" s="50" t="s">
        <v>172</v>
      </c>
      <c r="W51" s="49"/>
      <c r="X51" s="50"/>
    </row>
    <row r="52" ht="34" customHeight="1" spans="1:24">
      <c r="A52" s="39">
        <v>51</v>
      </c>
      <c r="B52" s="54" t="s">
        <v>169</v>
      </c>
      <c r="C52" s="50" t="s">
        <v>43</v>
      </c>
      <c r="D52" s="39" t="s">
        <v>26</v>
      </c>
      <c r="E52" s="50" t="s">
        <v>27</v>
      </c>
      <c r="F52" s="50" t="s">
        <v>27</v>
      </c>
      <c r="G52" s="50" t="s">
        <v>44</v>
      </c>
      <c r="H52" s="50" t="s">
        <v>45</v>
      </c>
      <c r="I52" s="50" t="s">
        <v>46</v>
      </c>
      <c r="J52" s="49">
        <v>103</v>
      </c>
      <c r="K52" s="41">
        <v>45658</v>
      </c>
      <c r="L52" s="41">
        <v>46022</v>
      </c>
      <c r="M52" s="41" t="str">
        <f>VLOOKUP(C52,[1]调整后!$G:$Y,18,0)</f>
        <v>数量指标：新建果蔬大棚10亩：绩效指标：受益脱贫户4户8人：满意度指标：受益脱贫人口满意度≥95%。</v>
      </c>
      <c r="N52" s="41" t="str">
        <f>VLOOKUP($C52,[1]调整后!$G:$Y,12,0)</f>
        <v>60户227人</v>
      </c>
      <c r="O52" s="41" t="str">
        <f>VLOOKUP($C52,[1]调整后!$G:$Y,15,0)</f>
        <v>4户8人</v>
      </c>
      <c r="P52" s="41" t="str">
        <f>VLOOKUP($C52,[1]调整后!$G:$Y,19,0)</f>
        <v>通过果蔬大棚建设，带动周边农户务工，增加收入，提高群众满意度。</v>
      </c>
      <c r="Q52" s="50" t="s">
        <v>170</v>
      </c>
      <c r="R52" s="50"/>
      <c r="S52" s="42" t="s">
        <v>171</v>
      </c>
      <c r="T52" s="51"/>
      <c r="U52" s="49"/>
      <c r="V52" s="50" t="s">
        <v>172</v>
      </c>
      <c r="W52" s="49"/>
      <c r="X52" s="50"/>
    </row>
    <row r="53" ht="34" customHeight="1" spans="1:24">
      <c r="A53" s="39">
        <v>52</v>
      </c>
      <c r="B53" s="54" t="s">
        <v>169</v>
      </c>
      <c r="C53" s="50" t="s">
        <v>25</v>
      </c>
      <c r="D53" s="39" t="s">
        <v>26</v>
      </c>
      <c r="E53" s="50" t="s">
        <v>27</v>
      </c>
      <c r="F53" s="50" t="s">
        <v>27</v>
      </c>
      <c r="G53" s="50" t="s">
        <v>28</v>
      </c>
      <c r="H53" s="50" t="s">
        <v>29</v>
      </c>
      <c r="I53" s="50" t="s">
        <v>30</v>
      </c>
      <c r="J53" s="49">
        <v>1.5</v>
      </c>
      <c r="K53" s="41">
        <v>45658</v>
      </c>
      <c r="L53" s="41">
        <v>46022</v>
      </c>
      <c r="M53" s="41" t="str">
        <f>VLOOKUP(C53,[1]调整后!$G:$Y,18,0)</f>
        <v>支持已脱贫户参与产业扶贫开发，增加生产性收入</v>
      </c>
      <c r="N53" s="41" t="str">
        <f>VLOOKUP($C53,[1]调整后!$G:$Y,12,0)</f>
        <v>30户80人</v>
      </c>
      <c r="O53" s="41" t="str">
        <f>VLOOKUP($C53,[1]调整后!$G:$Y,15,0)</f>
        <v>30户80人</v>
      </c>
      <c r="P53" s="41" t="str">
        <f>VLOOKUP($C53,[1]调整后!$G:$Y,19,0)</f>
        <v>通过对脱贫户、监测户小额贷款贴息，鼓励其发展产业，增加生产性收入</v>
      </c>
      <c r="Q53" s="50" t="s">
        <v>170</v>
      </c>
      <c r="R53" s="50"/>
      <c r="S53" s="42" t="s">
        <v>171</v>
      </c>
      <c r="T53" s="51"/>
      <c r="U53" s="49"/>
      <c r="V53" s="50" t="s">
        <v>172</v>
      </c>
      <c r="W53" s="49"/>
      <c r="X53" s="50" t="s">
        <v>30</v>
      </c>
    </row>
    <row r="54" ht="27" customHeight="1" spans="1:24">
      <c r="A54" s="55"/>
      <c r="B54" s="56"/>
      <c r="C54" s="55"/>
      <c r="D54" s="55"/>
      <c r="E54" s="55"/>
      <c r="F54" s="55"/>
      <c r="G54" s="55"/>
      <c r="H54" s="55"/>
      <c r="I54" s="55"/>
      <c r="J54" s="57"/>
      <c r="K54" s="55"/>
      <c r="L54" s="55"/>
      <c r="M54" s="55"/>
      <c r="N54" s="55"/>
      <c r="O54" s="55"/>
      <c r="P54" s="55"/>
      <c r="Q54" s="55"/>
      <c r="R54" s="55"/>
      <c r="S54" s="58"/>
      <c r="T54" s="59"/>
      <c r="U54" s="57"/>
      <c r="V54" s="55"/>
      <c r="W54" s="57"/>
      <c r="X54" s="55"/>
    </row>
    <row r="55" ht="27" customHeight="1" spans="1:24">
      <c r="A55" s="55"/>
      <c r="B55" s="56"/>
      <c r="C55" s="55"/>
      <c r="D55" s="55"/>
      <c r="E55" s="55"/>
      <c r="F55" s="55"/>
      <c r="G55" s="55"/>
      <c r="H55" s="55"/>
      <c r="I55" s="55"/>
      <c r="J55" s="57"/>
      <c r="K55" s="55"/>
      <c r="L55" s="55"/>
      <c r="M55" s="55"/>
      <c r="N55" s="55"/>
      <c r="O55" s="55"/>
      <c r="P55" s="55"/>
      <c r="Q55" s="55"/>
      <c r="R55" s="55"/>
      <c r="S55" s="58"/>
      <c r="T55" s="59"/>
      <c r="U55" s="57"/>
      <c r="V55" s="55"/>
      <c r="W55" s="57"/>
      <c r="X55" s="55"/>
    </row>
    <row r="56" ht="27" customHeight="1" spans="1:24">
      <c r="A56" s="55"/>
      <c r="B56" s="56"/>
      <c r="C56" s="55"/>
      <c r="D56" s="55"/>
      <c r="E56" s="55"/>
      <c r="F56" s="55"/>
      <c r="G56" s="55"/>
      <c r="H56" s="55"/>
      <c r="I56" s="55"/>
      <c r="J56" s="57"/>
      <c r="K56" s="55"/>
      <c r="L56" s="55"/>
      <c r="M56" s="55"/>
      <c r="N56" s="55"/>
      <c r="O56" s="55"/>
      <c r="P56" s="55"/>
      <c r="Q56" s="55"/>
      <c r="R56" s="55"/>
      <c r="S56" s="58"/>
      <c r="T56" s="59"/>
      <c r="U56" s="57"/>
      <c r="V56" s="55"/>
      <c r="W56" s="57"/>
      <c r="X56" s="55"/>
    </row>
  </sheetData>
  <pageMargins left="0.751388888888889" right="0.751388888888889" top="1" bottom="1" header="0.5" footer="0.5"/>
  <pageSetup paperSize="9" scale="3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tabSelected="1" zoomScale="115" zoomScaleNormal="115" workbookViewId="0">
      <pane ySplit="5" topLeftCell="A6" activePane="bottomLeft" state="frozen"/>
      <selection/>
      <selection pane="bottomLeft" activeCell="A6" sqref="A6:A38"/>
    </sheetView>
  </sheetViews>
  <sheetFormatPr defaultColWidth="9.66666666666667" defaultRowHeight="12"/>
  <cols>
    <col min="1" max="1" width="6.6" style="2" customWidth="1"/>
    <col min="2" max="2" width="22.4916666666667" style="2" customWidth="1"/>
    <col min="3" max="3" width="17.925" style="2" customWidth="1"/>
    <col min="4" max="7" width="7.14166666666667" style="2" customWidth="1"/>
    <col min="8" max="8" width="10.3583333333333" style="2" customWidth="1"/>
    <col min="9" max="9" width="8.625" style="2" customWidth="1"/>
    <col min="10" max="10" width="24.7833333333333" style="2" customWidth="1"/>
    <col min="11" max="11" width="9.24166666666667" style="2" customWidth="1"/>
    <col min="12" max="12" width="6.84166666666667" style="2" customWidth="1"/>
    <col min="13" max="13" width="9.33333333333333" style="5" customWidth="1"/>
    <col min="14" max="16384" width="9.66666666666667" style="2"/>
  </cols>
  <sheetData>
    <row r="1" s="1" customFormat="1" ht="14.25" spans="1:13">
      <c r="A1" s="6" t="s">
        <v>174</v>
      </c>
      <c r="F1" s="7"/>
      <c r="M1" s="8"/>
    </row>
    <row r="2" ht="42" customHeight="1" spans="1:13">
      <c r="A2" s="9" t="s">
        <v>175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3" s="2" customFormat="1" ht="25.95" customHeight="1" spans="1:13">
      <c r="A3" s="12" t="s">
        <v>0</v>
      </c>
      <c r="B3" s="13" t="s">
        <v>2</v>
      </c>
      <c r="C3" s="14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4" t="s">
        <v>9</v>
      </c>
      <c r="J3" s="14" t="s">
        <v>12</v>
      </c>
      <c r="K3" s="14" t="s">
        <v>13</v>
      </c>
      <c r="L3" s="14" t="s">
        <v>14</v>
      </c>
      <c r="M3" s="15" t="s">
        <v>15</v>
      </c>
    </row>
    <row r="4" s="2" customFormat="1" ht="26" customHeight="1" spans="1:13">
      <c r="A4" s="12"/>
      <c r="B4" s="13"/>
      <c r="C4" s="14"/>
      <c r="D4" s="13"/>
      <c r="E4" s="13"/>
      <c r="F4" s="13"/>
      <c r="G4" s="13"/>
      <c r="H4" s="13"/>
      <c r="I4" s="14"/>
      <c r="J4" s="14"/>
      <c r="K4" s="14"/>
      <c r="L4" s="14"/>
      <c r="M4" s="15"/>
    </row>
    <row r="5" ht="28.05" customHeight="1" spans="1:13">
      <c r="A5" s="16" t="s">
        <v>176</v>
      </c>
      <c r="B5" s="17"/>
      <c r="C5" s="17"/>
      <c r="D5" s="17"/>
      <c r="E5" s="17"/>
      <c r="F5" s="17"/>
      <c r="G5" s="17"/>
      <c r="H5" s="17"/>
      <c r="I5" s="17">
        <f>SUM(I6:I38)</f>
        <v>3991</v>
      </c>
      <c r="J5" s="17"/>
      <c r="K5" s="17"/>
      <c r="L5" s="17"/>
      <c r="M5" s="18"/>
    </row>
    <row r="6" s="3" customFormat="1" ht="31" customHeight="1" spans="1:13">
      <c r="A6" s="19">
        <v>1</v>
      </c>
      <c r="B6" s="20" t="s">
        <v>25</v>
      </c>
      <c r="C6" s="20" t="s">
        <v>26</v>
      </c>
      <c r="D6" s="20" t="s">
        <v>27</v>
      </c>
      <c r="E6" s="20" t="s">
        <v>27</v>
      </c>
      <c r="F6" s="20" t="s">
        <v>28</v>
      </c>
      <c r="G6" s="20" t="s">
        <v>29</v>
      </c>
      <c r="H6" s="20" t="s">
        <v>30</v>
      </c>
      <c r="I6" s="21">
        <v>7.17</v>
      </c>
      <c r="J6" s="22" t="s">
        <v>177</v>
      </c>
      <c r="K6" s="22" t="s">
        <v>178</v>
      </c>
      <c r="L6" s="22" t="s">
        <v>178</v>
      </c>
      <c r="M6" s="23" t="s">
        <v>179</v>
      </c>
    </row>
    <row r="7" s="4" customFormat="1" ht="31" customHeight="1" spans="1:13">
      <c r="A7" s="19">
        <v>2</v>
      </c>
      <c r="B7" s="24" t="s">
        <v>34</v>
      </c>
      <c r="C7" s="20" t="s">
        <v>26</v>
      </c>
      <c r="D7" s="24" t="s">
        <v>27</v>
      </c>
      <c r="E7" s="24" t="s">
        <v>27</v>
      </c>
      <c r="F7" s="24" t="s">
        <v>28</v>
      </c>
      <c r="G7" s="20" t="s">
        <v>35</v>
      </c>
      <c r="H7" s="24" t="s">
        <v>36</v>
      </c>
      <c r="I7" s="24">
        <v>6</v>
      </c>
      <c r="J7" s="25" t="s">
        <v>180</v>
      </c>
      <c r="K7" s="25" t="s">
        <v>181</v>
      </c>
      <c r="L7" s="25" t="s">
        <v>181</v>
      </c>
      <c r="M7" s="26" t="s">
        <v>182</v>
      </c>
    </row>
    <row r="8" s="4" customFormat="1" ht="31" customHeight="1" spans="1:13">
      <c r="A8" s="19">
        <v>3</v>
      </c>
      <c r="B8" s="24" t="s">
        <v>37</v>
      </c>
      <c r="C8" s="20" t="s">
        <v>26</v>
      </c>
      <c r="D8" s="24" t="s">
        <v>27</v>
      </c>
      <c r="E8" s="24" t="s">
        <v>27</v>
      </c>
      <c r="F8" s="24" t="s">
        <v>28</v>
      </c>
      <c r="G8" s="20" t="s">
        <v>38</v>
      </c>
      <c r="H8" s="24" t="s">
        <v>39</v>
      </c>
      <c r="I8" s="24">
        <v>139.25</v>
      </c>
      <c r="J8" s="25" t="s">
        <v>183</v>
      </c>
      <c r="K8" s="25" t="s">
        <v>184</v>
      </c>
      <c r="L8" s="25" t="s">
        <v>184</v>
      </c>
      <c r="M8" s="26" t="s">
        <v>185</v>
      </c>
    </row>
    <row r="9" s="4" customFormat="1" ht="31" customHeight="1" spans="1:13">
      <c r="A9" s="19">
        <v>4</v>
      </c>
      <c r="B9" s="24" t="s">
        <v>40</v>
      </c>
      <c r="C9" s="20" t="s">
        <v>26</v>
      </c>
      <c r="D9" s="24" t="s">
        <v>27</v>
      </c>
      <c r="E9" s="24" t="s">
        <v>27</v>
      </c>
      <c r="F9" s="24" t="s">
        <v>28</v>
      </c>
      <c r="G9" s="20" t="s">
        <v>29</v>
      </c>
      <c r="H9" s="24" t="s">
        <v>41</v>
      </c>
      <c r="I9" s="24">
        <v>95.85</v>
      </c>
      <c r="J9" s="25" t="s">
        <v>186</v>
      </c>
      <c r="K9" s="25" t="s">
        <v>187</v>
      </c>
      <c r="L9" s="25" t="s">
        <v>187</v>
      </c>
      <c r="M9" s="26" t="s">
        <v>188</v>
      </c>
    </row>
    <row r="10" s="4" customFormat="1" ht="31" customHeight="1" spans="1:13">
      <c r="A10" s="19">
        <v>5</v>
      </c>
      <c r="B10" s="24" t="s">
        <v>43</v>
      </c>
      <c r="C10" s="20" t="s">
        <v>26</v>
      </c>
      <c r="D10" s="24" t="s">
        <v>27</v>
      </c>
      <c r="E10" s="24" t="s">
        <v>27</v>
      </c>
      <c r="F10" s="24" t="s">
        <v>44</v>
      </c>
      <c r="G10" s="20" t="s">
        <v>45</v>
      </c>
      <c r="H10" s="24" t="s">
        <v>46</v>
      </c>
      <c r="I10" s="27">
        <v>229.74</v>
      </c>
      <c r="J10" s="25" t="s">
        <v>189</v>
      </c>
      <c r="K10" s="25" t="s">
        <v>190</v>
      </c>
      <c r="L10" s="25" t="s">
        <v>191</v>
      </c>
      <c r="M10" s="26" t="s">
        <v>192</v>
      </c>
    </row>
    <row r="11" s="4" customFormat="1" ht="31" customHeight="1" spans="1:13">
      <c r="A11" s="19">
        <v>6</v>
      </c>
      <c r="B11" s="24" t="s">
        <v>47</v>
      </c>
      <c r="C11" s="20" t="s">
        <v>26</v>
      </c>
      <c r="D11" s="24" t="s">
        <v>27</v>
      </c>
      <c r="E11" s="24" t="s">
        <v>27</v>
      </c>
      <c r="F11" s="24" t="s">
        <v>28</v>
      </c>
      <c r="G11" s="20" t="s">
        <v>38</v>
      </c>
      <c r="H11" s="24" t="s">
        <v>48</v>
      </c>
      <c r="I11" s="24">
        <v>8.8</v>
      </c>
      <c r="J11" s="25" t="s">
        <v>49</v>
      </c>
      <c r="K11" s="25" t="s">
        <v>50</v>
      </c>
      <c r="L11" s="25" t="s">
        <v>50</v>
      </c>
      <c r="M11" s="26" t="s">
        <v>49</v>
      </c>
    </row>
    <row r="12" s="4" customFormat="1" ht="31" customHeight="1" spans="1:13">
      <c r="A12" s="19">
        <v>7</v>
      </c>
      <c r="B12" s="24" t="s">
        <v>51</v>
      </c>
      <c r="C12" s="20" t="s">
        <v>26</v>
      </c>
      <c r="D12" s="24" t="s">
        <v>27</v>
      </c>
      <c r="E12" s="24" t="s">
        <v>27</v>
      </c>
      <c r="F12" s="24" t="s">
        <v>28</v>
      </c>
      <c r="G12" s="20" t="s">
        <v>38</v>
      </c>
      <c r="H12" s="24" t="s">
        <v>51</v>
      </c>
      <c r="I12" s="24">
        <v>13.72</v>
      </c>
      <c r="J12" s="25" t="s">
        <v>193</v>
      </c>
      <c r="K12" s="25" t="s">
        <v>194</v>
      </c>
      <c r="L12" s="25" t="s">
        <v>194</v>
      </c>
      <c r="M12" s="26" t="s">
        <v>195</v>
      </c>
    </row>
    <row r="13" s="4" customFormat="1" ht="31" customHeight="1" spans="1:13">
      <c r="A13" s="19">
        <v>8</v>
      </c>
      <c r="B13" s="24" t="s">
        <v>58</v>
      </c>
      <c r="C13" s="20" t="s">
        <v>26</v>
      </c>
      <c r="D13" s="24" t="s">
        <v>27</v>
      </c>
      <c r="E13" s="24" t="s">
        <v>27</v>
      </c>
      <c r="F13" s="24" t="s">
        <v>28</v>
      </c>
      <c r="G13" s="20" t="s">
        <v>59</v>
      </c>
      <c r="H13" s="24" t="s">
        <v>60</v>
      </c>
      <c r="I13" s="27">
        <v>17.97</v>
      </c>
      <c r="J13" s="25" t="s">
        <v>196</v>
      </c>
      <c r="K13" s="25" t="s">
        <v>187</v>
      </c>
      <c r="L13" s="25" t="s">
        <v>187</v>
      </c>
      <c r="M13" s="26" t="s">
        <v>60</v>
      </c>
    </row>
    <row r="14" s="4" customFormat="1" ht="31" customHeight="1" spans="1:13">
      <c r="A14" s="19">
        <v>9</v>
      </c>
      <c r="B14" s="24" t="s">
        <v>64</v>
      </c>
      <c r="C14" s="20" t="s">
        <v>26</v>
      </c>
      <c r="D14" s="24" t="s">
        <v>27</v>
      </c>
      <c r="E14" s="24" t="s">
        <v>27</v>
      </c>
      <c r="F14" s="24" t="s">
        <v>65</v>
      </c>
      <c r="G14" s="20" t="s">
        <v>66</v>
      </c>
      <c r="H14" s="24" t="s">
        <v>67</v>
      </c>
      <c r="I14" s="24">
        <v>33.89</v>
      </c>
      <c r="J14" s="25" t="s">
        <v>197</v>
      </c>
      <c r="K14" s="25" t="s">
        <v>198</v>
      </c>
      <c r="L14" s="25" t="s">
        <v>199</v>
      </c>
      <c r="M14" s="26" t="s">
        <v>200</v>
      </c>
    </row>
    <row r="15" s="4" customFormat="1" ht="31" customHeight="1" spans="1:13">
      <c r="A15" s="19">
        <v>10</v>
      </c>
      <c r="B15" s="24" t="s">
        <v>68</v>
      </c>
      <c r="C15" s="20" t="s">
        <v>72</v>
      </c>
      <c r="D15" s="24" t="s">
        <v>27</v>
      </c>
      <c r="E15" s="24" t="s">
        <v>27</v>
      </c>
      <c r="F15" s="24" t="s">
        <v>69</v>
      </c>
      <c r="G15" s="20" t="s">
        <v>29</v>
      </c>
      <c r="H15" s="24" t="s">
        <v>70</v>
      </c>
      <c r="I15" s="27">
        <v>594.44</v>
      </c>
      <c r="J15" s="25" t="s">
        <v>201</v>
      </c>
      <c r="K15" s="25" t="s">
        <v>202</v>
      </c>
      <c r="L15" s="25" t="s">
        <v>203</v>
      </c>
      <c r="M15" s="26" t="s">
        <v>204</v>
      </c>
    </row>
    <row r="16" s="4" customFormat="1" ht="31" customHeight="1" spans="1:13">
      <c r="A16" s="19">
        <v>11</v>
      </c>
      <c r="B16" s="24" t="s">
        <v>76</v>
      </c>
      <c r="C16" s="20" t="s">
        <v>26</v>
      </c>
      <c r="D16" s="24" t="s">
        <v>27</v>
      </c>
      <c r="E16" s="24" t="s">
        <v>77</v>
      </c>
      <c r="F16" s="24" t="s">
        <v>78</v>
      </c>
      <c r="G16" s="20" t="s">
        <v>29</v>
      </c>
      <c r="H16" s="24" t="s">
        <v>79</v>
      </c>
      <c r="I16" s="24">
        <v>38</v>
      </c>
      <c r="J16" s="24" t="s">
        <v>80</v>
      </c>
      <c r="K16" s="25" t="s">
        <v>81</v>
      </c>
      <c r="L16" s="25" t="s">
        <v>82</v>
      </c>
      <c r="M16" s="28" t="s">
        <v>83</v>
      </c>
    </row>
    <row r="17" s="4" customFormat="1" ht="31" customHeight="1" spans="1:13">
      <c r="A17" s="19">
        <v>12</v>
      </c>
      <c r="B17" s="24" t="s">
        <v>84</v>
      </c>
      <c r="C17" s="20" t="s">
        <v>26</v>
      </c>
      <c r="D17" s="24" t="s">
        <v>27</v>
      </c>
      <c r="E17" s="24" t="s">
        <v>27</v>
      </c>
      <c r="F17" s="24" t="s">
        <v>69</v>
      </c>
      <c r="G17" s="20" t="s">
        <v>29</v>
      </c>
      <c r="H17" s="24" t="s">
        <v>85</v>
      </c>
      <c r="I17" s="27">
        <v>121.91</v>
      </c>
      <c r="J17" s="25" t="s">
        <v>205</v>
      </c>
      <c r="K17" s="25" t="s">
        <v>206</v>
      </c>
      <c r="L17" s="25" t="s">
        <v>207</v>
      </c>
      <c r="M17" s="26" t="s">
        <v>208</v>
      </c>
    </row>
    <row r="18" s="4" customFormat="1" ht="31" customHeight="1" spans="1:13">
      <c r="A18" s="19">
        <v>13</v>
      </c>
      <c r="B18" s="24" t="s">
        <v>86</v>
      </c>
      <c r="C18" s="20" t="s">
        <v>26</v>
      </c>
      <c r="D18" s="24" t="s">
        <v>27</v>
      </c>
      <c r="E18" s="24" t="s">
        <v>87</v>
      </c>
      <c r="F18" s="24" t="s">
        <v>88</v>
      </c>
      <c r="G18" s="20" t="s">
        <v>29</v>
      </c>
      <c r="H18" s="24" t="s">
        <v>89</v>
      </c>
      <c r="I18" s="24">
        <v>24.88</v>
      </c>
      <c r="J18" s="25" t="s">
        <v>209</v>
      </c>
      <c r="K18" s="25" t="s">
        <v>210</v>
      </c>
      <c r="L18" s="25" t="s">
        <v>211</v>
      </c>
      <c r="M18" s="26" t="s">
        <v>212</v>
      </c>
    </row>
    <row r="19" s="4" customFormat="1" ht="31" customHeight="1" spans="1:13">
      <c r="A19" s="19">
        <v>14</v>
      </c>
      <c r="B19" s="24" t="s">
        <v>91</v>
      </c>
      <c r="C19" s="20" t="s">
        <v>26</v>
      </c>
      <c r="D19" s="24" t="s">
        <v>27</v>
      </c>
      <c r="E19" s="24" t="s">
        <v>92</v>
      </c>
      <c r="F19" s="24" t="s">
        <v>93</v>
      </c>
      <c r="G19" s="20" t="s">
        <v>29</v>
      </c>
      <c r="H19" s="24" t="s">
        <v>94</v>
      </c>
      <c r="I19" s="24">
        <v>56.8</v>
      </c>
      <c r="J19" s="25" t="s">
        <v>213</v>
      </c>
      <c r="K19" s="25" t="s">
        <v>214</v>
      </c>
      <c r="L19" s="25" t="s">
        <v>215</v>
      </c>
      <c r="M19" s="26" t="s">
        <v>216</v>
      </c>
    </row>
    <row r="20" s="4" customFormat="1" ht="31" customHeight="1" spans="1:13">
      <c r="A20" s="19">
        <v>15</v>
      </c>
      <c r="B20" s="24" t="s">
        <v>96</v>
      </c>
      <c r="C20" s="20" t="s">
        <v>97</v>
      </c>
      <c r="D20" s="24" t="s">
        <v>27</v>
      </c>
      <c r="E20" s="24" t="s">
        <v>92</v>
      </c>
      <c r="F20" s="24" t="s">
        <v>93</v>
      </c>
      <c r="G20" s="20" t="s">
        <v>29</v>
      </c>
      <c r="H20" s="24" t="s">
        <v>98</v>
      </c>
      <c r="I20" s="24">
        <v>151.7</v>
      </c>
      <c r="J20" s="25" t="s">
        <v>217</v>
      </c>
      <c r="K20" s="25" t="s">
        <v>218</v>
      </c>
      <c r="L20" s="25" t="s">
        <v>219</v>
      </c>
      <c r="M20" s="26" t="s">
        <v>220</v>
      </c>
    </row>
    <row r="21" s="4" customFormat="1" ht="31" customHeight="1" spans="1:13">
      <c r="A21" s="19">
        <v>16</v>
      </c>
      <c r="B21" s="24" t="s">
        <v>100</v>
      </c>
      <c r="C21" s="20" t="s">
        <v>97</v>
      </c>
      <c r="D21" s="24" t="s">
        <v>27</v>
      </c>
      <c r="E21" s="24" t="s">
        <v>27</v>
      </c>
      <c r="F21" s="24" t="s">
        <v>69</v>
      </c>
      <c r="G21" s="20" t="s">
        <v>29</v>
      </c>
      <c r="H21" s="24" t="s">
        <v>101</v>
      </c>
      <c r="I21" s="24">
        <v>76.25</v>
      </c>
      <c r="J21" s="25" t="s">
        <v>221</v>
      </c>
      <c r="K21" s="25" t="s">
        <v>222</v>
      </c>
      <c r="L21" s="25" t="s">
        <v>223</v>
      </c>
      <c r="M21" s="26" t="s">
        <v>224</v>
      </c>
    </row>
    <row r="22" s="4" customFormat="1" ht="31" customHeight="1" spans="1:13">
      <c r="A22" s="19">
        <v>17</v>
      </c>
      <c r="B22" s="24" t="s">
        <v>104</v>
      </c>
      <c r="C22" s="20" t="s">
        <v>97</v>
      </c>
      <c r="D22" s="24" t="s">
        <v>27</v>
      </c>
      <c r="E22" s="24" t="s">
        <v>27</v>
      </c>
      <c r="F22" s="24" t="s">
        <v>105</v>
      </c>
      <c r="G22" s="20" t="s">
        <v>29</v>
      </c>
      <c r="H22" s="24" t="s">
        <v>106</v>
      </c>
      <c r="I22" s="24">
        <v>65.35</v>
      </c>
      <c r="J22" s="25" t="s">
        <v>225</v>
      </c>
      <c r="K22" s="25" t="s">
        <v>226</v>
      </c>
      <c r="L22" s="25" t="s">
        <v>227</v>
      </c>
      <c r="M22" s="26" t="s">
        <v>224</v>
      </c>
    </row>
    <row r="23" s="4" customFormat="1" ht="31" customHeight="1" spans="1:13">
      <c r="A23" s="19">
        <v>18</v>
      </c>
      <c r="B23" s="24" t="s">
        <v>108</v>
      </c>
      <c r="C23" s="20" t="s">
        <v>97</v>
      </c>
      <c r="D23" s="24" t="s">
        <v>27</v>
      </c>
      <c r="E23" s="24" t="s">
        <v>27</v>
      </c>
      <c r="F23" s="24" t="s">
        <v>44</v>
      </c>
      <c r="G23" s="20" t="s">
        <v>29</v>
      </c>
      <c r="H23" s="24" t="s">
        <v>109</v>
      </c>
      <c r="I23" s="24">
        <v>30</v>
      </c>
      <c r="J23" s="25" t="s">
        <v>228</v>
      </c>
      <c r="K23" s="25" t="s">
        <v>190</v>
      </c>
      <c r="L23" s="25" t="s">
        <v>191</v>
      </c>
      <c r="M23" s="26" t="s">
        <v>229</v>
      </c>
    </row>
    <row r="24" s="4" customFormat="1" ht="31" customHeight="1" spans="1:13">
      <c r="A24" s="19">
        <v>19</v>
      </c>
      <c r="B24" s="24" t="s">
        <v>110</v>
      </c>
      <c r="C24" s="20" t="s">
        <v>97</v>
      </c>
      <c r="D24" s="24" t="s">
        <v>27</v>
      </c>
      <c r="E24" s="24" t="s">
        <v>27</v>
      </c>
      <c r="F24" s="24" t="s">
        <v>93</v>
      </c>
      <c r="G24" s="20" t="s">
        <v>29</v>
      </c>
      <c r="H24" s="24" t="s">
        <v>111</v>
      </c>
      <c r="I24" s="24">
        <v>78.52</v>
      </c>
      <c r="J24" s="25" t="s">
        <v>230</v>
      </c>
      <c r="K24" s="25" t="s">
        <v>231</v>
      </c>
      <c r="L24" s="25" t="s">
        <v>219</v>
      </c>
      <c r="M24" s="26" t="s">
        <v>232</v>
      </c>
    </row>
    <row r="25" s="4" customFormat="1" ht="31" customHeight="1" spans="1:13">
      <c r="A25" s="19">
        <v>20</v>
      </c>
      <c r="B25" s="24" t="s">
        <v>113</v>
      </c>
      <c r="C25" s="20" t="s">
        <v>97</v>
      </c>
      <c r="D25" s="24" t="s">
        <v>27</v>
      </c>
      <c r="E25" s="24" t="s">
        <v>27</v>
      </c>
      <c r="F25" s="24" t="s">
        <v>105</v>
      </c>
      <c r="G25" s="20" t="s">
        <v>29</v>
      </c>
      <c r="H25" s="24" t="s">
        <v>114</v>
      </c>
      <c r="I25" s="24">
        <v>100</v>
      </c>
      <c r="J25" s="25" t="s">
        <v>233</v>
      </c>
      <c r="K25" s="25" t="s">
        <v>234</v>
      </c>
      <c r="L25" s="25" t="s">
        <v>235</v>
      </c>
      <c r="M25" s="26" t="s">
        <v>236</v>
      </c>
    </row>
    <row r="26" s="4" customFormat="1" ht="31" customHeight="1" spans="1:13">
      <c r="A26" s="19">
        <v>21</v>
      </c>
      <c r="B26" s="24" t="s">
        <v>115</v>
      </c>
      <c r="C26" s="20" t="s">
        <v>97</v>
      </c>
      <c r="D26" s="24" t="s">
        <v>27</v>
      </c>
      <c r="E26" s="24" t="s">
        <v>27</v>
      </c>
      <c r="F26" s="24" t="s">
        <v>116</v>
      </c>
      <c r="G26" s="20" t="s">
        <v>29</v>
      </c>
      <c r="H26" s="24" t="s">
        <v>117</v>
      </c>
      <c r="I26" s="24">
        <v>70.76</v>
      </c>
      <c r="J26" s="25" t="s">
        <v>237</v>
      </c>
      <c r="K26" s="25" t="s">
        <v>238</v>
      </c>
      <c r="L26" s="25" t="s">
        <v>239</v>
      </c>
      <c r="M26" s="26" t="s">
        <v>240</v>
      </c>
    </row>
    <row r="27" s="4" customFormat="1" ht="31" customHeight="1" spans="1:13">
      <c r="A27" s="19">
        <v>22</v>
      </c>
      <c r="B27" s="24" t="s">
        <v>118</v>
      </c>
      <c r="C27" s="20" t="s">
        <v>97</v>
      </c>
      <c r="D27" s="24" t="s">
        <v>27</v>
      </c>
      <c r="E27" s="24" t="s">
        <v>27</v>
      </c>
      <c r="F27" s="24" t="s">
        <v>119</v>
      </c>
      <c r="G27" s="20" t="s">
        <v>29</v>
      </c>
      <c r="H27" s="24" t="s">
        <v>120</v>
      </c>
      <c r="I27" s="24">
        <v>50</v>
      </c>
      <c r="J27" s="25" t="s">
        <v>241</v>
      </c>
      <c r="K27" s="25" t="s">
        <v>242</v>
      </c>
      <c r="L27" s="25" t="s">
        <v>243</v>
      </c>
      <c r="M27" s="26" t="s">
        <v>244</v>
      </c>
    </row>
    <row r="28" s="4" customFormat="1" ht="31" customHeight="1" spans="1:13">
      <c r="A28" s="19">
        <v>23</v>
      </c>
      <c r="B28" s="24" t="s">
        <v>122</v>
      </c>
      <c r="C28" s="20" t="s">
        <v>123</v>
      </c>
      <c r="D28" s="24" t="s">
        <v>27</v>
      </c>
      <c r="E28" s="24" t="s">
        <v>77</v>
      </c>
      <c r="F28" s="24" t="s">
        <v>124</v>
      </c>
      <c r="G28" s="20" t="s">
        <v>66</v>
      </c>
      <c r="H28" s="24" t="s">
        <v>125</v>
      </c>
      <c r="I28" s="24">
        <v>50</v>
      </c>
      <c r="J28" s="25" t="s">
        <v>245</v>
      </c>
      <c r="K28" s="25" t="s">
        <v>246</v>
      </c>
      <c r="L28" s="25" t="s">
        <v>247</v>
      </c>
      <c r="M28" s="26" t="s">
        <v>248</v>
      </c>
    </row>
    <row r="29" s="4" customFormat="1" ht="31" customHeight="1" spans="1:13">
      <c r="A29" s="19">
        <v>24</v>
      </c>
      <c r="B29" s="24" t="s">
        <v>129</v>
      </c>
      <c r="C29" s="20" t="s">
        <v>130</v>
      </c>
      <c r="D29" s="24" t="s">
        <v>131</v>
      </c>
      <c r="E29" s="24" t="s">
        <v>77</v>
      </c>
      <c r="F29" s="24" t="s">
        <v>78</v>
      </c>
      <c r="G29" s="20" t="s">
        <v>29</v>
      </c>
      <c r="H29" s="24" t="s">
        <v>132</v>
      </c>
      <c r="I29" s="24">
        <v>5</v>
      </c>
      <c r="J29" s="25" t="s">
        <v>249</v>
      </c>
      <c r="K29" s="25" t="s">
        <v>250</v>
      </c>
      <c r="L29" s="25" t="s">
        <v>251</v>
      </c>
      <c r="M29" s="26" t="s">
        <v>252</v>
      </c>
    </row>
    <row r="30" s="4" customFormat="1" ht="31" customHeight="1" spans="1:13">
      <c r="A30" s="19">
        <v>25</v>
      </c>
      <c r="B30" s="24" t="s">
        <v>134</v>
      </c>
      <c r="C30" s="20" t="s">
        <v>130</v>
      </c>
      <c r="D30" s="24" t="s">
        <v>131</v>
      </c>
      <c r="E30" s="24" t="s">
        <v>77</v>
      </c>
      <c r="F30" s="24" t="s">
        <v>124</v>
      </c>
      <c r="G30" s="20" t="s">
        <v>29</v>
      </c>
      <c r="H30" s="24" t="s">
        <v>135</v>
      </c>
      <c r="I30" s="24">
        <v>5</v>
      </c>
      <c r="J30" s="25" t="s">
        <v>253</v>
      </c>
      <c r="K30" s="25" t="s">
        <v>254</v>
      </c>
      <c r="L30" s="25" t="s">
        <v>255</v>
      </c>
      <c r="M30" s="26" t="s">
        <v>256</v>
      </c>
    </row>
    <row r="31" s="4" customFormat="1" ht="31" customHeight="1" spans="1:13">
      <c r="A31" s="19">
        <v>26</v>
      </c>
      <c r="B31" s="24" t="s">
        <v>136</v>
      </c>
      <c r="C31" s="20" t="s">
        <v>137</v>
      </c>
      <c r="D31" s="24" t="s">
        <v>27</v>
      </c>
      <c r="E31" s="24" t="s">
        <v>27</v>
      </c>
      <c r="F31" s="24" t="s">
        <v>28</v>
      </c>
      <c r="G31" s="20" t="s">
        <v>29</v>
      </c>
      <c r="H31" s="24" t="s">
        <v>136</v>
      </c>
      <c r="I31" s="24">
        <v>206</v>
      </c>
      <c r="J31" s="25" t="s">
        <v>257</v>
      </c>
      <c r="K31" s="25" t="s">
        <v>258</v>
      </c>
      <c r="L31" s="25" t="s">
        <v>259</v>
      </c>
      <c r="M31" s="26" t="s">
        <v>260</v>
      </c>
    </row>
    <row r="32" s="4" customFormat="1" ht="31" customHeight="1" spans="1:13">
      <c r="A32" s="19">
        <v>27</v>
      </c>
      <c r="B32" s="24" t="s">
        <v>138</v>
      </c>
      <c r="C32" s="20" t="s">
        <v>139</v>
      </c>
      <c r="D32" s="24" t="s">
        <v>140</v>
      </c>
      <c r="E32" s="24" t="s">
        <v>140</v>
      </c>
      <c r="F32" s="24" t="s">
        <v>28</v>
      </c>
      <c r="G32" s="20" t="s">
        <v>29</v>
      </c>
      <c r="H32" s="24" t="s">
        <v>141</v>
      </c>
      <c r="I32" s="24">
        <v>80</v>
      </c>
      <c r="J32" s="25" t="s">
        <v>261</v>
      </c>
      <c r="K32" s="25" t="s">
        <v>262</v>
      </c>
      <c r="L32" s="25" t="s">
        <v>263</v>
      </c>
      <c r="M32" s="26" t="s">
        <v>264</v>
      </c>
    </row>
    <row r="33" s="4" customFormat="1" ht="31" customHeight="1" spans="1:13">
      <c r="A33" s="19">
        <v>28</v>
      </c>
      <c r="B33" s="24" t="s">
        <v>145</v>
      </c>
      <c r="C33" s="20" t="s">
        <v>137</v>
      </c>
      <c r="D33" s="24" t="s">
        <v>27</v>
      </c>
      <c r="E33" s="24" t="s">
        <v>27</v>
      </c>
      <c r="F33" s="24" t="s">
        <v>28</v>
      </c>
      <c r="G33" s="20" t="s">
        <v>29</v>
      </c>
      <c r="H33" s="24" t="s">
        <v>145</v>
      </c>
      <c r="I33" s="24">
        <v>19</v>
      </c>
      <c r="J33" s="25" t="s">
        <v>265</v>
      </c>
      <c r="K33" s="25" t="s">
        <v>266</v>
      </c>
      <c r="L33" s="25" t="s">
        <v>187</v>
      </c>
      <c r="M33" s="26" t="s">
        <v>267</v>
      </c>
    </row>
    <row r="34" s="4" customFormat="1" ht="31" customHeight="1" spans="1:13">
      <c r="A34" s="19">
        <v>29</v>
      </c>
      <c r="B34" s="24" t="s">
        <v>146</v>
      </c>
      <c r="C34" s="20" t="s">
        <v>139</v>
      </c>
      <c r="D34" s="24" t="s">
        <v>140</v>
      </c>
      <c r="E34" s="24" t="s">
        <v>140</v>
      </c>
      <c r="F34" s="24" t="s">
        <v>28</v>
      </c>
      <c r="G34" s="20" t="s">
        <v>29</v>
      </c>
      <c r="H34" s="24" t="s">
        <v>147</v>
      </c>
      <c r="I34" s="24">
        <v>1505</v>
      </c>
      <c r="J34" s="25" t="s">
        <v>268</v>
      </c>
      <c r="K34" s="25" t="s">
        <v>269</v>
      </c>
      <c r="L34" s="25" t="s">
        <v>270</v>
      </c>
      <c r="M34" s="26" t="s">
        <v>271</v>
      </c>
    </row>
    <row r="35" s="4" customFormat="1" ht="31" customHeight="1" spans="1:13">
      <c r="A35" s="19">
        <v>30</v>
      </c>
      <c r="B35" s="24" t="s">
        <v>148</v>
      </c>
      <c r="C35" s="20" t="s">
        <v>123</v>
      </c>
      <c r="D35" s="24" t="s">
        <v>27</v>
      </c>
      <c r="E35" s="24" t="s">
        <v>77</v>
      </c>
      <c r="F35" s="24" t="s">
        <v>149</v>
      </c>
      <c r="G35" s="20" t="s">
        <v>66</v>
      </c>
      <c r="H35" s="24" t="s">
        <v>150</v>
      </c>
      <c r="I35" s="24">
        <v>41</v>
      </c>
      <c r="J35" s="25" t="s">
        <v>272</v>
      </c>
      <c r="K35" s="25" t="s">
        <v>273</v>
      </c>
      <c r="L35" s="25" t="s">
        <v>274</v>
      </c>
      <c r="M35" s="26" t="s">
        <v>275</v>
      </c>
    </row>
    <row r="36" s="4" customFormat="1" ht="31" customHeight="1" spans="1:13">
      <c r="A36" s="19">
        <v>31</v>
      </c>
      <c r="B36" s="24" t="s">
        <v>152</v>
      </c>
      <c r="C36" s="20" t="s">
        <v>123</v>
      </c>
      <c r="D36" s="24" t="s">
        <v>27</v>
      </c>
      <c r="E36" s="24" t="s">
        <v>77</v>
      </c>
      <c r="F36" s="24" t="s">
        <v>149</v>
      </c>
      <c r="G36" s="20" t="s">
        <v>66</v>
      </c>
      <c r="H36" s="24" t="s">
        <v>153</v>
      </c>
      <c r="I36" s="24">
        <v>34.14</v>
      </c>
      <c r="J36" s="25" t="s">
        <v>276</v>
      </c>
      <c r="K36" s="25" t="s">
        <v>277</v>
      </c>
      <c r="L36" s="25" t="s">
        <v>274</v>
      </c>
      <c r="M36" s="26" t="s">
        <v>278</v>
      </c>
    </row>
    <row r="37" s="4" customFormat="1" ht="31" customHeight="1" spans="1:13">
      <c r="A37" s="19">
        <v>32</v>
      </c>
      <c r="B37" s="24" t="s">
        <v>155</v>
      </c>
      <c r="C37" s="20" t="s">
        <v>123</v>
      </c>
      <c r="D37" s="24" t="s">
        <v>27</v>
      </c>
      <c r="E37" s="24" t="s">
        <v>77</v>
      </c>
      <c r="F37" s="24" t="s">
        <v>149</v>
      </c>
      <c r="G37" s="20" t="s">
        <v>66</v>
      </c>
      <c r="H37" s="24" t="s">
        <v>156</v>
      </c>
      <c r="I37" s="24">
        <v>24.86</v>
      </c>
      <c r="J37" s="25" t="s">
        <v>279</v>
      </c>
      <c r="K37" s="25" t="s">
        <v>280</v>
      </c>
      <c r="L37" s="25" t="s">
        <v>281</v>
      </c>
      <c r="M37" s="26" t="s">
        <v>282</v>
      </c>
    </row>
    <row r="38" s="4" customFormat="1" ht="31" customHeight="1" spans="1:13">
      <c r="A38" s="19">
        <v>33</v>
      </c>
      <c r="B38" s="24" t="s">
        <v>165</v>
      </c>
      <c r="C38" s="20" t="s">
        <v>166</v>
      </c>
      <c r="D38" s="24" t="s">
        <v>27</v>
      </c>
      <c r="E38" s="24" t="s">
        <v>77</v>
      </c>
      <c r="F38" s="24" t="s">
        <v>69</v>
      </c>
      <c r="G38" s="20" t="s">
        <v>66</v>
      </c>
      <c r="H38" s="24" t="s">
        <v>167</v>
      </c>
      <c r="I38" s="24">
        <v>10</v>
      </c>
      <c r="J38" s="25" t="s">
        <v>283</v>
      </c>
      <c r="K38" s="25" t="s">
        <v>284</v>
      </c>
      <c r="L38" s="25" t="s">
        <v>281</v>
      </c>
      <c r="M38" s="26" t="s">
        <v>285</v>
      </c>
    </row>
  </sheetData>
  <autoFilter xmlns:etc="http://www.wps.cn/officeDocument/2017/etCustomData" ref="A5:M38" etc:filterBottomFollowUsedRange="0">
    <extLst/>
  </autoFilter>
  <mergeCells count="14"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314583333333333" right="0.0784722222222222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绩效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大概就叫王聪明</cp:lastModifiedBy>
  <dcterms:created xsi:type="dcterms:W3CDTF">2022-01-04T11:33:00Z</dcterms:created>
  <dcterms:modified xsi:type="dcterms:W3CDTF">2025-12-24T08:12:47Z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4C4389AC4AD142C5AAE6179CA1FF4836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